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 tabRatio="213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36" i="1" l="1"/>
  <c r="Q637" i="1"/>
  <c r="Q633" i="1"/>
  <c r="O635" i="1"/>
  <c r="O636" i="1"/>
  <c r="O637" i="1"/>
  <c r="O633" i="1"/>
  <c r="M637" i="1"/>
  <c r="M633" i="1"/>
  <c r="P206" i="1"/>
  <c r="P186" i="1"/>
  <c r="P187" i="1"/>
  <c r="P188" i="1"/>
  <c r="P189" i="1"/>
  <c r="N186" i="1"/>
  <c r="N187" i="1"/>
  <c r="N188" i="1"/>
  <c r="N189" i="1"/>
  <c r="L186" i="1"/>
  <c r="L187" i="1"/>
  <c r="L188" i="1"/>
  <c r="L189" i="1"/>
  <c r="P153" i="1"/>
  <c r="P154" i="1"/>
  <c r="P155" i="1"/>
  <c r="P156" i="1"/>
  <c r="P157" i="1"/>
  <c r="P158" i="1"/>
  <c r="P159" i="1"/>
  <c r="P160" i="1"/>
  <c r="P161" i="1"/>
  <c r="P162" i="1"/>
  <c r="N153" i="1"/>
  <c r="N154" i="1"/>
  <c r="N155" i="1"/>
  <c r="N156" i="1"/>
  <c r="N157" i="1"/>
  <c r="N158" i="1"/>
  <c r="N159" i="1"/>
  <c r="N160" i="1"/>
  <c r="N161" i="1"/>
  <c r="N162" i="1"/>
  <c r="P123" i="1"/>
  <c r="N123" i="1"/>
  <c r="L123" i="1"/>
  <c r="M123" i="1" s="1"/>
  <c r="M124" i="1"/>
  <c r="M125" i="1"/>
  <c r="M126" i="1"/>
  <c r="M127" i="1"/>
  <c r="M130" i="1"/>
  <c r="M129" i="1"/>
  <c r="M131" i="1"/>
  <c r="M128" i="1"/>
  <c r="M120" i="1"/>
  <c r="M121" i="1"/>
  <c r="M122" i="1"/>
  <c r="M119" i="1"/>
  <c r="Q30" i="1"/>
  <c r="Q31" i="1"/>
  <c r="Q32" i="1"/>
  <c r="Q33" i="1"/>
  <c r="Q29" i="1"/>
  <c r="O29" i="1"/>
  <c r="O30" i="1"/>
  <c r="O31" i="1"/>
  <c r="O32" i="1"/>
  <c r="O33" i="1"/>
  <c r="M30" i="1"/>
  <c r="M31" i="1"/>
  <c r="M32" i="1"/>
  <c r="M33" i="1"/>
  <c r="M29" i="1"/>
  <c r="Q13" i="1"/>
  <c r="Q14" i="1"/>
  <c r="Q15" i="1"/>
  <c r="Q16" i="1"/>
  <c r="Q17" i="1"/>
  <c r="Q12" i="1"/>
  <c r="O13" i="1"/>
  <c r="O14" i="1"/>
  <c r="O15" i="1"/>
  <c r="O16" i="1"/>
  <c r="O17" i="1"/>
  <c r="O12" i="1"/>
  <c r="K13" i="1"/>
  <c r="K14" i="1"/>
  <c r="K15" i="1"/>
  <c r="K16" i="1"/>
  <c r="K17" i="1"/>
  <c r="M12" i="1"/>
  <c r="M13" i="1"/>
  <c r="M14" i="1"/>
  <c r="M15" i="1"/>
  <c r="M16" i="1"/>
  <c r="M17" i="1"/>
  <c r="Q635" i="1"/>
  <c r="Q320" i="1"/>
  <c r="O320" i="1"/>
  <c r="M320" i="1"/>
  <c r="K320" i="1"/>
  <c r="Q319" i="1"/>
  <c r="O319" i="1"/>
  <c r="M319" i="1"/>
  <c r="K319" i="1"/>
  <c r="M552" i="1" l="1"/>
  <c r="M553" i="1"/>
  <c r="M554" i="1"/>
  <c r="M555" i="1"/>
  <c r="M556" i="1"/>
  <c r="M557" i="1"/>
  <c r="M558" i="1"/>
  <c r="M559" i="1"/>
  <c r="M560" i="1"/>
  <c r="M561" i="1"/>
  <c r="M562" i="1"/>
  <c r="M563" i="1"/>
  <c r="M551" i="1"/>
  <c r="K563" i="1"/>
  <c r="Q553" i="1"/>
  <c r="Q554" i="1"/>
  <c r="Q562" i="1"/>
  <c r="O552" i="1"/>
  <c r="O562" i="1"/>
  <c r="O563" i="1"/>
  <c r="O551" i="1"/>
  <c r="M537" i="1"/>
  <c r="N640" i="1"/>
  <c r="O224" i="1"/>
  <c r="O225" i="1"/>
  <c r="O226" i="1"/>
  <c r="O227" i="1"/>
  <c r="O228" i="1"/>
  <c r="Q563" i="1"/>
  <c r="K562" i="1"/>
  <c r="Q561" i="1"/>
  <c r="O561" i="1"/>
  <c r="K561" i="1"/>
  <c r="Q560" i="1"/>
  <c r="O560" i="1"/>
  <c r="K560" i="1"/>
  <c r="Q559" i="1"/>
  <c r="O559" i="1"/>
  <c r="K559" i="1"/>
  <c r="Q558" i="1"/>
  <c r="O558" i="1"/>
  <c r="K558" i="1"/>
  <c r="Q557" i="1"/>
  <c r="O557" i="1"/>
  <c r="K557" i="1"/>
  <c r="Q556" i="1"/>
  <c r="O556" i="1"/>
  <c r="K556" i="1"/>
  <c r="Q555" i="1"/>
  <c r="O555" i="1"/>
  <c r="K555" i="1"/>
  <c r="O554" i="1"/>
  <c r="K554" i="1"/>
  <c r="O553" i="1"/>
  <c r="K553" i="1"/>
  <c r="Q552" i="1"/>
  <c r="K552" i="1"/>
  <c r="Q551" i="1"/>
  <c r="K551" i="1"/>
  <c r="Q538" i="1"/>
  <c r="O538" i="1"/>
  <c r="M538" i="1"/>
  <c r="K538" i="1"/>
  <c r="Q537" i="1"/>
  <c r="O537" i="1"/>
  <c r="K537" i="1"/>
  <c r="Q356" i="1"/>
  <c r="O356" i="1"/>
  <c r="K356" i="1"/>
  <c r="Q355" i="1"/>
  <c r="O355" i="1"/>
  <c r="K355" i="1"/>
  <c r="Q354" i="1"/>
  <c r="O354" i="1"/>
  <c r="K354" i="1"/>
  <c r="Q353" i="1"/>
  <c r="O353" i="1"/>
  <c r="K353" i="1"/>
  <c r="Q352" i="1"/>
  <c r="O352" i="1"/>
  <c r="K352" i="1"/>
  <c r="Q351" i="1"/>
  <c r="O351" i="1"/>
  <c r="K351" i="1"/>
  <c r="Q350" i="1"/>
  <c r="O350" i="1"/>
  <c r="K350" i="1"/>
  <c r="Q349" i="1"/>
  <c r="O349" i="1"/>
  <c r="K349" i="1"/>
  <c r="Q348" i="1"/>
  <c r="O348" i="1"/>
  <c r="K348" i="1"/>
  <c r="Q347" i="1"/>
  <c r="O347" i="1"/>
  <c r="K347" i="1"/>
  <c r="Q346" i="1"/>
  <c r="O346" i="1"/>
  <c r="K346" i="1"/>
  <c r="Q345" i="1"/>
  <c r="O345" i="1"/>
  <c r="K345" i="1"/>
  <c r="Q344" i="1"/>
  <c r="O344" i="1"/>
  <c r="K344" i="1"/>
  <c r="K595" i="1" l="1"/>
  <c r="K596" i="1"/>
  <c r="K597" i="1"/>
  <c r="K598" i="1"/>
  <c r="K599" i="1"/>
  <c r="K600" i="1"/>
  <c r="K601" i="1"/>
  <c r="K602" i="1"/>
  <c r="K603" i="1"/>
  <c r="K604" i="1"/>
  <c r="K605" i="1"/>
  <c r="K594" i="1"/>
  <c r="K501" i="1"/>
  <c r="K502" i="1"/>
  <c r="K503" i="1"/>
  <c r="K500" i="1"/>
  <c r="J518" i="1"/>
  <c r="J519" i="1"/>
  <c r="J520" i="1"/>
  <c r="J521" i="1"/>
  <c r="J522" i="1"/>
  <c r="J523" i="1"/>
  <c r="J524" i="1"/>
  <c r="J517" i="1"/>
  <c r="K616" i="1"/>
  <c r="K617" i="1"/>
  <c r="K618" i="1"/>
  <c r="K619" i="1"/>
  <c r="K620" i="1"/>
  <c r="K615" i="1"/>
  <c r="K632" i="1"/>
  <c r="K633" i="1"/>
  <c r="K634" i="1"/>
  <c r="K635" i="1"/>
  <c r="K636" i="1"/>
  <c r="K637" i="1"/>
  <c r="K638" i="1"/>
  <c r="K639" i="1"/>
  <c r="K640" i="1"/>
  <c r="K631" i="1"/>
  <c r="K583" i="1"/>
  <c r="K582" i="1"/>
  <c r="Q443" i="1"/>
  <c r="O443" i="1"/>
  <c r="M443" i="1"/>
  <c r="K443" i="1"/>
  <c r="Q442" i="1"/>
  <c r="O442" i="1"/>
  <c r="M442" i="1"/>
  <c r="K442" i="1"/>
  <c r="Q441" i="1"/>
  <c r="O441" i="1"/>
  <c r="M441" i="1"/>
  <c r="K441" i="1"/>
  <c r="Q652" i="1"/>
  <c r="O652" i="1"/>
  <c r="M652" i="1"/>
  <c r="K651" i="1"/>
  <c r="K652" i="1"/>
  <c r="K650" i="1"/>
  <c r="Q651" i="1"/>
  <c r="O651" i="1"/>
  <c r="M651" i="1"/>
  <c r="Q650" i="1"/>
  <c r="O650" i="1"/>
  <c r="M650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19" i="1"/>
  <c r="Q251" i="1"/>
  <c r="O251" i="1"/>
  <c r="M251" i="1"/>
  <c r="K251" i="1"/>
  <c r="Q223" i="1" l="1"/>
  <c r="O223" i="1"/>
  <c r="M223" i="1"/>
  <c r="K223" i="1"/>
  <c r="K12" i="1"/>
  <c r="M154" i="1" l="1"/>
  <c r="Q210" i="1" l="1"/>
  <c r="O210" i="1"/>
  <c r="M210" i="1"/>
  <c r="K210" i="1"/>
  <c r="Q209" i="1"/>
  <c r="O209" i="1"/>
  <c r="M209" i="1"/>
  <c r="K209" i="1"/>
  <c r="Q208" i="1"/>
  <c r="O208" i="1"/>
  <c r="M208" i="1"/>
  <c r="K208" i="1"/>
  <c r="Q207" i="1"/>
  <c r="O207" i="1"/>
  <c r="M207" i="1"/>
  <c r="K207" i="1"/>
  <c r="Q206" i="1"/>
  <c r="O206" i="1"/>
  <c r="M206" i="1"/>
  <c r="K206" i="1"/>
  <c r="Q205" i="1"/>
  <c r="O205" i="1"/>
  <c r="M205" i="1"/>
  <c r="K205" i="1"/>
  <c r="Q204" i="1"/>
  <c r="O204" i="1"/>
  <c r="M204" i="1"/>
  <c r="K204" i="1"/>
  <c r="Q203" i="1"/>
  <c r="O203" i="1"/>
  <c r="M203" i="1"/>
  <c r="K203" i="1"/>
  <c r="Q202" i="1"/>
  <c r="O202" i="1"/>
  <c r="M202" i="1"/>
  <c r="K202" i="1"/>
  <c r="Q201" i="1"/>
  <c r="O201" i="1"/>
  <c r="M201" i="1"/>
  <c r="K201" i="1"/>
  <c r="Q189" i="1"/>
  <c r="O189" i="1"/>
  <c r="M189" i="1"/>
  <c r="K189" i="1"/>
  <c r="Q188" i="1"/>
  <c r="O188" i="1"/>
  <c r="M188" i="1"/>
  <c r="K188" i="1"/>
  <c r="Q187" i="1"/>
  <c r="O187" i="1"/>
  <c r="M187" i="1"/>
  <c r="K187" i="1"/>
  <c r="Q186" i="1"/>
  <c r="O186" i="1"/>
  <c r="M186" i="1"/>
  <c r="K186" i="1"/>
  <c r="Q185" i="1"/>
  <c r="O185" i="1"/>
  <c r="M185" i="1"/>
  <c r="K185" i="1"/>
  <c r="Q184" i="1"/>
  <c r="O184" i="1"/>
  <c r="M184" i="1"/>
  <c r="K184" i="1"/>
  <c r="Q174" i="1"/>
  <c r="O174" i="1"/>
  <c r="M174" i="1"/>
  <c r="K174" i="1"/>
  <c r="Q173" i="1"/>
  <c r="O173" i="1"/>
  <c r="M173" i="1"/>
  <c r="K173" i="1"/>
  <c r="Q162" i="1"/>
  <c r="O162" i="1"/>
  <c r="M162" i="1"/>
  <c r="K162" i="1"/>
  <c r="Q161" i="1"/>
  <c r="O161" i="1"/>
  <c r="M161" i="1"/>
  <c r="K161" i="1"/>
  <c r="Q160" i="1"/>
  <c r="O160" i="1"/>
  <c r="M160" i="1"/>
  <c r="K160" i="1"/>
  <c r="Q159" i="1"/>
  <c r="O159" i="1"/>
  <c r="M159" i="1"/>
  <c r="K159" i="1"/>
  <c r="Q158" i="1"/>
  <c r="O158" i="1"/>
  <c r="M158" i="1"/>
  <c r="K158" i="1"/>
  <c r="Q157" i="1"/>
  <c r="O157" i="1"/>
  <c r="M157" i="1"/>
  <c r="K157" i="1"/>
  <c r="Q156" i="1"/>
  <c r="O156" i="1"/>
  <c r="M156" i="1"/>
  <c r="K156" i="1"/>
  <c r="Q155" i="1"/>
  <c r="O155" i="1"/>
  <c r="M155" i="1"/>
  <c r="K155" i="1"/>
  <c r="Q154" i="1"/>
  <c r="O154" i="1"/>
  <c r="K154" i="1"/>
  <c r="Q153" i="1"/>
  <c r="O153" i="1"/>
  <c r="M153" i="1"/>
  <c r="K153" i="1"/>
  <c r="Q152" i="1"/>
  <c r="O152" i="1"/>
  <c r="M152" i="1"/>
  <c r="K152" i="1"/>
  <c r="Q151" i="1"/>
  <c r="M151" i="1"/>
  <c r="K151" i="1"/>
  <c r="Q106" i="1"/>
  <c r="O106" i="1"/>
  <c r="M106" i="1"/>
  <c r="K106" i="1"/>
  <c r="Q105" i="1"/>
  <c r="O105" i="1"/>
  <c r="M105" i="1"/>
  <c r="K105" i="1"/>
  <c r="J82" i="1"/>
  <c r="J81" i="1"/>
  <c r="J80" i="1"/>
  <c r="J79" i="1"/>
  <c r="J78" i="1"/>
  <c r="J77" i="1"/>
  <c r="J76" i="1"/>
  <c r="J75" i="1"/>
  <c r="Q61" i="1"/>
  <c r="O61" i="1"/>
  <c r="M61" i="1"/>
  <c r="K61" i="1"/>
  <c r="Q60" i="1"/>
  <c r="O60" i="1"/>
  <c r="M60" i="1"/>
  <c r="K60" i="1"/>
  <c r="Q59" i="1"/>
  <c r="O59" i="1"/>
  <c r="M59" i="1"/>
  <c r="K59" i="1"/>
  <c r="Q58" i="1"/>
  <c r="O58" i="1"/>
  <c r="M58" i="1"/>
  <c r="K58" i="1"/>
  <c r="Q44" i="1"/>
  <c r="O44" i="1"/>
  <c r="M44" i="1"/>
  <c r="K44" i="1"/>
  <c r="Q43" i="1"/>
  <c r="O43" i="1"/>
  <c r="M43" i="1"/>
  <c r="K43" i="1"/>
  <c r="K33" i="1"/>
  <c r="K32" i="1"/>
  <c r="K31" i="1"/>
  <c r="K30" i="1"/>
  <c r="K29" i="1"/>
  <c r="Q488" i="1" l="1"/>
  <c r="O488" i="1"/>
  <c r="M488" i="1"/>
  <c r="Q487" i="1"/>
  <c r="O487" i="1"/>
  <c r="M487" i="1"/>
  <c r="Q472" i="1"/>
  <c r="Q473" i="1"/>
  <c r="Q474" i="1"/>
  <c r="Q475" i="1"/>
  <c r="O472" i="1"/>
  <c r="O473" i="1"/>
  <c r="O474" i="1"/>
  <c r="O475" i="1"/>
  <c r="M472" i="1"/>
  <c r="M473" i="1"/>
  <c r="M474" i="1"/>
  <c r="M475" i="1"/>
  <c r="Q471" i="1"/>
  <c r="O471" i="1"/>
  <c r="M471" i="1"/>
  <c r="Q456" i="1"/>
  <c r="Q457" i="1"/>
  <c r="Q458" i="1"/>
  <c r="Q459" i="1"/>
  <c r="O456" i="1"/>
  <c r="O457" i="1"/>
  <c r="O458" i="1"/>
  <c r="O459" i="1"/>
  <c r="Q455" i="1"/>
  <c r="O455" i="1"/>
  <c r="M456" i="1"/>
  <c r="M457" i="1"/>
  <c r="M458" i="1"/>
  <c r="M459" i="1"/>
  <c r="M455" i="1"/>
  <c r="Q418" i="1"/>
  <c r="Q419" i="1"/>
  <c r="Q420" i="1"/>
  <c r="Q421" i="1"/>
  <c r="Q422" i="1"/>
  <c r="Q423" i="1"/>
  <c r="Q424" i="1"/>
  <c r="Q425" i="1"/>
  <c r="Q426" i="1"/>
  <c r="O418" i="1"/>
  <c r="O419" i="1"/>
  <c r="O420" i="1"/>
  <c r="O421" i="1"/>
  <c r="O422" i="1"/>
  <c r="O423" i="1"/>
  <c r="O424" i="1"/>
  <c r="O425" i="1"/>
  <c r="O426" i="1"/>
  <c r="Q417" i="1"/>
  <c r="O417" i="1"/>
  <c r="M418" i="1"/>
  <c r="M419" i="1"/>
  <c r="M420" i="1"/>
  <c r="M421" i="1"/>
  <c r="M422" i="1"/>
  <c r="M423" i="1"/>
  <c r="M424" i="1"/>
  <c r="M425" i="1"/>
  <c r="M426" i="1"/>
  <c r="M417" i="1"/>
  <c r="Q401" i="1"/>
  <c r="Q402" i="1"/>
  <c r="Q403" i="1"/>
  <c r="Q404" i="1"/>
  <c r="Q405" i="1"/>
  <c r="O401" i="1"/>
  <c r="O402" i="1"/>
  <c r="O403" i="1"/>
  <c r="O404" i="1"/>
  <c r="O405" i="1"/>
  <c r="M401" i="1"/>
  <c r="M402" i="1"/>
  <c r="M403" i="1"/>
  <c r="M404" i="1"/>
  <c r="M405" i="1"/>
  <c r="Q400" i="1"/>
  <c r="O400" i="1"/>
  <c r="M400" i="1"/>
  <c r="Q390" i="1"/>
  <c r="Q389" i="1"/>
  <c r="O390" i="1"/>
  <c r="O389" i="1"/>
  <c r="M390" i="1"/>
  <c r="M389" i="1"/>
  <c r="Q368" i="1"/>
  <c r="Q369" i="1"/>
  <c r="Q370" i="1"/>
  <c r="Q371" i="1"/>
  <c r="Q372" i="1"/>
  <c r="Q373" i="1"/>
  <c r="Q374" i="1"/>
  <c r="Q375" i="1"/>
  <c r="Q376" i="1"/>
  <c r="Q377" i="1"/>
  <c r="Q378" i="1"/>
  <c r="O368" i="1"/>
  <c r="O369" i="1"/>
  <c r="O370" i="1"/>
  <c r="O371" i="1"/>
  <c r="O372" i="1"/>
  <c r="O373" i="1"/>
  <c r="O374" i="1"/>
  <c r="O375" i="1"/>
  <c r="O376" i="1"/>
  <c r="O377" i="1"/>
  <c r="O378" i="1"/>
  <c r="M368" i="1"/>
  <c r="M369" i="1"/>
  <c r="M370" i="1"/>
  <c r="M371" i="1"/>
  <c r="M372" i="1"/>
  <c r="M373" i="1"/>
  <c r="M374" i="1"/>
  <c r="M375" i="1"/>
  <c r="M376" i="1"/>
  <c r="M377" i="1"/>
  <c r="M378" i="1"/>
  <c r="Q367" i="1"/>
  <c r="O367" i="1"/>
  <c r="M367" i="1"/>
  <c r="Q265" i="1"/>
  <c r="O265" i="1"/>
  <c r="Q264" i="1"/>
  <c r="O264" i="1"/>
  <c r="M265" i="1"/>
  <c r="M264" i="1"/>
  <c r="Q225" i="1"/>
  <c r="Q226" i="1"/>
  <c r="Q227" i="1"/>
  <c r="Q228" i="1"/>
  <c r="Q224" i="1"/>
  <c r="M225" i="1"/>
  <c r="M226" i="1"/>
  <c r="M227" i="1"/>
  <c r="M228" i="1"/>
  <c r="M224" i="1"/>
  <c r="K418" i="1" l="1"/>
  <c r="K419" i="1"/>
  <c r="K420" i="1"/>
  <c r="K421" i="1"/>
  <c r="K422" i="1"/>
  <c r="K423" i="1"/>
  <c r="K424" i="1"/>
  <c r="K425" i="1"/>
  <c r="K426" i="1"/>
  <c r="K417" i="1"/>
  <c r="K401" i="1"/>
  <c r="K402" i="1"/>
  <c r="K403" i="1"/>
  <c r="K404" i="1"/>
  <c r="K405" i="1"/>
  <c r="K400" i="1"/>
  <c r="K390" i="1"/>
  <c r="K389" i="1"/>
  <c r="K368" i="1"/>
  <c r="K369" i="1"/>
  <c r="K370" i="1"/>
  <c r="K371" i="1"/>
  <c r="K372" i="1"/>
  <c r="K373" i="1"/>
  <c r="K374" i="1"/>
  <c r="K375" i="1"/>
  <c r="K376" i="1"/>
  <c r="K377" i="1"/>
  <c r="K378" i="1"/>
  <c r="K367" i="1"/>
  <c r="K488" i="1"/>
  <c r="K487" i="1"/>
  <c r="K475" i="1"/>
  <c r="K474" i="1"/>
  <c r="K473" i="1"/>
  <c r="K472" i="1"/>
  <c r="K471" i="1"/>
  <c r="K459" i="1"/>
  <c r="K458" i="1"/>
  <c r="K457" i="1"/>
  <c r="K456" i="1"/>
  <c r="K455" i="1"/>
  <c r="K265" i="1"/>
  <c r="K264" i="1"/>
  <c r="K228" i="1"/>
  <c r="K227" i="1"/>
  <c r="K226" i="1"/>
  <c r="K225" i="1"/>
  <c r="K224" i="1"/>
  <c r="Q640" i="1" l="1"/>
  <c r="O640" i="1"/>
  <c r="M640" i="1"/>
  <c r="Q639" i="1"/>
  <c r="O639" i="1"/>
  <c r="M639" i="1"/>
  <c r="Q638" i="1"/>
  <c r="O638" i="1"/>
  <c r="M638" i="1"/>
  <c r="M636" i="1"/>
  <c r="M635" i="1"/>
  <c r="Q634" i="1"/>
  <c r="O634" i="1"/>
  <c r="M634" i="1"/>
  <c r="Q632" i="1"/>
  <c r="O632" i="1"/>
  <c r="M632" i="1"/>
  <c r="Q631" i="1"/>
  <c r="O631" i="1"/>
  <c r="M631" i="1"/>
  <c r="Q620" i="1"/>
  <c r="O620" i="1"/>
  <c r="M620" i="1"/>
  <c r="Q619" i="1"/>
  <c r="O619" i="1"/>
  <c r="M619" i="1"/>
  <c r="Q618" i="1"/>
  <c r="O618" i="1"/>
  <c r="M618" i="1"/>
  <c r="Q617" i="1"/>
  <c r="O617" i="1"/>
  <c r="M617" i="1"/>
  <c r="Q616" i="1"/>
  <c r="O616" i="1"/>
  <c r="M616" i="1"/>
  <c r="Q615" i="1"/>
  <c r="O615" i="1"/>
  <c r="M615" i="1"/>
  <c r="Q583" i="1"/>
  <c r="O583" i="1"/>
  <c r="M583" i="1"/>
  <c r="Q582" i="1"/>
  <c r="O582" i="1"/>
  <c r="M582" i="1"/>
  <c r="Q605" i="1"/>
  <c r="O605" i="1"/>
  <c r="M605" i="1"/>
  <c r="Q604" i="1"/>
  <c r="O604" i="1"/>
  <c r="M604" i="1"/>
  <c r="Q603" i="1"/>
  <c r="O603" i="1"/>
  <c r="M603" i="1"/>
  <c r="Q602" i="1"/>
  <c r="O602" i="1"/>
  <c r="M602" i="1"/>
  <c r="Q601" i="1"/>
  <c r="O601" i="1"/>
  <c r="M601" i="1"/>
  <c r="Q600" i="1"/>
  <c r="O600" i="1"/>
  <c r="M600" i="1"/>
  <c r="Q599" i="1"/>
  <c r="O599" i="1"/>
  <c r="M599" i="1"/>
  <c r="Q598" i="1"/>
  <c r="O598" i="1"/>
  <c r="M598" i="1"/>
  <c r="Q597" i="1"/>
  <c r="O597" i="1"/>
  <c r="M597" i="1"/>
  <c r="Q596" i="1"/>
  <c r="O596" i="1"/>
  <c r="M596" i="1"/>
  <c r="Q595" i="1"/>
  <c r="O595" i="1"/>
  <c r="M595" i="1"/>
  <c r="Q594" i="1"/>
  <c r="O594" i="1"/>
  <c r="M594" i="1"/>
  <c r="Q503" i="1"/>
  <c r="O503" i="1"/>
  <c r="M503" i="1"/>
  <c r="Q502" i="1"/>
  <c r="O502" i="1"/>
  <c r="M502" i="1"/>
  <c r="Q501" i="1"/>
  <c r="O501" i="1"/>
  <c r="M501" i="1"/>
  <c r="Q500" i="1"/>
  <c r="O500" i="1"/>
  <c r="M500" i="1"/>
  <c r="J306" i="1"/>
  <c r="J305" i="1"/>
  <c r="J304" i="1"/>
  <c r="J303" i="1"/>
  <c r="J302" i="1"/>
  <c r="J301" i="1"/>
  <c r="J300" i="1"/>
  <c r="J299" i="1"/>
  <c r="Q280" i="1"/>
  <c r="O280" i="1"/>
  <c r="M280" i="1"/>
  <c r="K280" i="1"/>
  <c r="Q279" i="1"/>
  <c r="O279" i="1"/>
  <c r="M279" i="1"/>
  <c r="K279" i="1"/>
  <c r="Q278" i="1"/>
  <c r="O278" i="1"/>
  <c r="M278" i="1"/>
  <c r="K278" i="1"/>
  <c r="Q277" i="1"/>
  <c r="O277" i="1"/>
  <c r="M277" i="1"/>
  <c r="K277" i="1"/>
  <c r="Q254" i="1"/>
  <c r="O254" i="1"/>
  <c r="M254" i="1"/>
  <c r="K254" i="1"/>
  <c r="Q253" i="1"/>
  <c r="O253" i="1"/>
  <c r="M253" i="1"/>
  <c r="K253" i="1"/>
  <c r="Q252" i="1"/>
  <c r="O252" i="1"/>
  <c r="M252" i="1"/>
  <c r="K252" i="1"/>
  <c r="Q250" i="1"/>
  <c r="O250" i="1"/>
  <c r="M250" i="1"/>
  <c r="K250" i="1"/>
</calcChain>
</file>

<file path=xl/sharedStrings.xml><?xml version="1.0" encoding="utf-8"?>
<sst xmlns="http://schemas.openxmlformats.org/spreadsheetml/2006/main" count="1558" uniqueCount="283">
  <si>
    <t>Kód VZP</t>
  </si>
  <si>
    <t>Specifikace</t>
  </si>
  <si>
    <t>Plná úhrada max. 150 ks/měsíc</t>
  </si>
  <si>
    <t>Stupeň ochrany</t>
  </si>
  <si>
    <t>Soft Extra</t>
  </si>
  <si>
    <t>80-110</t>
  </si>
  <si>
    <t>bal</t>
  </si>
  <si>
    <t>ks</t>
  </si>
  <si>
    <t>0087733</t>
  </si>
  <si>
    <t>0087734</t>
  </si>
  <si>
    <t>Soft 4 Super</t>
  </si>
  <si>
    <t>Soft 5</t>
  </si>
  <si>
    <t>Soft 7</t>
  </si>
  <si>
    <t>100-150</t>
  </si>
  <si>
    <t>0085801</t>
  </si>
  <si>
    <t>0085802</t>
  </si>
  <si>
    <t>0085814</t>
  </si>
  <si>
    <t>0085817</t>
  </si>
  <si>
    <t>0085819</t>
  </si>
  <si>
    <t>0085809</t>
  </si>
  <si>
    <t>0085810</t>
  </si>
  <si>
    <t>3+</t>
  </si>
  <si>
    <t>0170157</t>
  </si>
  <si>
    <t>0170158</t>
  </si>
  <si>
    <t>Soft Extra Plus</t>
  </si>
  <si>
    <t xml:space="preserve">Soft Mini </t>
  </si>
  <si>
    <t xml:space="preserve">Soft Mini Long </t>
  </si>
  <si>
    <t>Soft Normal</t>
  </si>
  <si>
    <t>0087501</t>
  </si>
  <si>
    <t>Contours Extra</t>
  </si>
  <si>
    <t>Contours Super</t>
  </si>
  <si>
    <t>Contours Super Plus</t>
  </si>
  <si>
    <t>0087502</t>
  </si>
  <si>
    <t>0087503</t>
  </si>
  <si>
    <t>Obvod boků (cm)</t>
  </si>
  <si>
    <t>60 - 80</t>
  </si>
  <si>
    <t>70 - 100</t>
  </si>
  <si>
    <t>90 - 120</t>
  </si>
  <si>
    <t>110 - 135</t>
  </si>
  <si>
    <t>nad 135</t>
  </si>
  <si>
    <t>do 80 cm</t>
  </si>
  <si>
    <t>Fixační kalhotky s nohavičkami (Stretch Pant)</t>
  </si>
  <si>
    <t>Stretch-Pant Small - nohavičky</t>
  </si>
  <si>
    <t>Stretch-Pant Medium - nohavičky</t>
  </si>
  <si>
    <t>Stretch-Pant XX-Large - nohavičky</t>
  </si>
  <si>
    <t>Pull-Ons Large</t>
  </si>
  <si>
    <t>0087453</t>
  </si>
  <si>
    <t>0087454</t>
  </si>
  <si>
    <t>0087452</t>
  </si>
  <si>
    <t>0167015</t>
  </si>
  <si>
    <t>0167016</t>
  </si>
  <si>
    <t>Pull-Ons Discreet (M)</t>
  </si>
  <si>
    <t>Stretch-Pant X-Large - nohavičky</t>
  </si>
  <si>
    <t>Stretch-Pant Large - nohavičky</t>
  </si>
  <si>
    <t>Stretch Fit Small - slipové</t>
  </si>
  <si>
    <t>Stretch Fit Medium - slipové</t>
  </si>
  <si>
    <t>Stretch Fit Large - slipové</t>
  </si>
  <si>
    <t>Pull-Ons Small</t>
  </si>
  <si>
    <t>Pull-Ons X-Small</t>
  </si>
  <si>
    <t>Pull-Ons X-Large</t>
  </si>
  <si>
    <t>75-110</t>
  </si>
  <si>
    <t>95-125</t>
  </si>
  <si>
    <t>50-80</t>
  </si>
  <si>
    <t>100-140</t>
  </si>
  <si>
    <t>130-170</t>
  </si>
  <si>
    <t>Extra Medium</t>
  </si>
  <si>
    <t>Extra Large</t>
  </si>
  <si>
    <t>110-150</t>
  </si>
  <si>
    <t>40-70</t>
  </si>
  <si>
    <t>Super Small</t>
  </si>
  <si>
    <t>Super Medium</t>
  </si>
  <si>
    <t>Super Large</t>
  </si>
  <si>
    <t>Super Plus Medium</t>
  </si>
  <si>
    <t>0170142</t>
  </si>
  <si>
    <t>0170143</t>
  </si>
  <si>
    <t>0170144</t>
  </si>
  <si>
    <t>0170145</t>
  </si>
  <si>
    <t>0170146</t>
  </si>
  <si>
    <t>0170147</t>
  </si>
  <si>
    <t>0170148</t>
  </si>
  <si>
    <t>0170149</t>
  </si>
  <si>
    <t>Extra Small</t>
  </si>
  <si>
    <t>Extra X-Large</t>
  </si>
  <si>
    <t>Super X-Large</t>
  </si>
  <si>
    <t>60-90</t>
  </si>
  <si>
    <t>75-105</t>
  </si>
  <si>
    <t>85-125</t>
  </si>
  <si>
    <t>95-150</t>
  </si>
  <si>
    <t>55-90</t>
  </si>
  <si>
    <t>0087414</t>
  </si>
  <si>
    <t>0087484</t>
  </si>
  <si>
    <t>0087487</t>
  </si>
  <si>
    <t>0087488</t>
  </si>
  <si>
    <t>0087490</t>
  </si>
  <si>
    <t>0087491</t>
  </si>
  <si>
    <t>Extra Medium (M)</t>
  </si>
  <si>
    <t>Extra Large (L)</t>
  </si>
  <si>
    <t>Super Plus Medium (M)</t>
  </si>
  <si>
    <t>Super Plus Large (L)</t>
  </si>
  <si>
    <t>Extra Large Regular (L)</t>
  </si>
  <si>
    <t>Super X-Small (XS)</t>
  </si>
  <si>
    <t>Super Small (S)</t>
  </si>
  <si>
    <t>0088076</t>
  </si>
  <si>
    <t>0088077</t>
  </si>
  <si>
    <t>150-175</t>
  </si>
  <si>
    <t>0087445</t>
  </si>
  <si>
    <t>Plus 40 x 60</t>
  </si>
  <si>
    <t>40 x 60</t>
  </si>
  <si>
    <t>0087446</t>
  </si>
  <si>
    <t>Plus 60 x 60</t>
  </si>
  <si>
    <t>60 x 60</t>
  </si>
  <si>
    <t>0087448</t>
  </si>
  <si>
    <t>Plus 60 x 90</t>
  </si>
  <si>
    <t>60 x 90</t>
  </si>
  <si>
    <t>0087451</t>
  </si>
  <si>
    <t>Plus 80 x 90</t>
  </si>
  <si>
    <t>0087450</t>
  </si>
  <si>
    <t>Plus 80 x 170</t>
  </si>
  <si>
    <t>0167019</t>
  </si>
  <si>
    <t>0170150</t>
  </si>
  <si>
    <t>0170151</t>
  </si>
  <si>
    <t>0170152</t>
  </si>
  <si>
    <t>0170153</t>
  </si>
  <si>
    <t>0082677</t>
  </si>
  <si>
    <t>0082678</t>
  </si>
  <si>
    <t>Attends Adjustable Medium (M)</t>
  </si>
  <si>
    <t>Attends Adjustable Large (L)</t>
  </si>
  <si>
    <t>Pull-Ons Medium</t>
  </si>
  <si>
    <t>0085818</t>
  </si>
  <si>
    <t>0087504</t>
  </si>
  <si>
    <t>0087418</t>
  </si>
  <si>
    <t>0087489</t>
  </si>
  <si>
    <t>0088073</t>
  </si>
  <si>
    <t>0088074</t>
  </si>
  <si>
    <t>0088118</t>
  </si>
  <si>
    <t>0170775</t>
  </si>
  <si>
    <t>Nový Kód</t>
  </si>
  <si>
    <t>Nový kód</t>
  </si>
  <si>
    <t>Extra Medium Regular (M)</t>
  </si>
  <si>
    <t>Super Medium (M)</t>
  </si>
  <si>
    <t>Super Large (L)</t>
  </si>
  <si>
    <t>Super Plus Small (S)</t>
  </si>
  <si>
    <t>Regular XL</t>
  </si>
  <si>
    <t>---</t>
  </si>
  <si>
    <t>Soft 6</t>
  </si>
  <si>
    <t>Contours Maxi</t>
  </si>
  <si>
    <t>Attends For Men 1</t>
  </si>
  <si>
    <t>Attends For Men 2</t>
  </si>
  <si>
    <t>Super Plus Small</t>
  </si>
  <si>
    <t>Super Plus Large</t>
  </si>
  <si>
    <t>Super Plus X-Large</t>
  </si>
  <si>
    <t>Pull-Ons Discreet (L)</t>
  </si>
  <si>
    <t>MSM, spol. s r. o., Lhota u Příbramě 13, 261 01 Příbram, IČ: 47546999, DIČ: CZ47546999, společnost je zapsaná v obchodním rejstříku Městského soudu v Praze dne 26. dubna 1993 pod číslem: oddíl C, vložka 19801.</t>
  </si>
  <si>
    <t>1. stupeň inkontinence (doplatek za balení 15%)</t>
  </si>
  <si>
    <t>na jeden měsíc     449,65 Kč</t>
  </si>
  <si>
    <t>na dva měsíce 899,30 Kč</t>
  </si>
  <si>
    <t>na tři měsíce 1348,95 Kč</t>
  </si>
  <si>
    <t>5001412</t>
  </si>
  <si>
    <t>5001484</t>
  </si>
  <si>
    <t>5001486</t>
  </si>
  <si>
    <t>5001413</t>
  </si>
  <si>
    <t>na jeden měsíc    900,45 Kč</t>
  </si>
  <si>
    <t>na dva měsíce 1 800,90 Kč</t>
  </si>
  <si>
    <t>na tři měsíce 2 701,35 Kč</t>
  </si>
  <si>
    <t>5001417</t>
  </si>
  <si>
    <t>5001418</t>
  </si>
  <si>
    <t>5001419</t>
  </si>
  <si>
    <t>5001441</t>
  </si>
  <si>
    <t>5001444</t>
  </si>
  <si>
    <t>5001445</t>
  </si>
  <si>
    <t>na jeden měsíc     1 699,70 Kč</t>
  </si>
  <si>
    <t>na dva měsíce 3 399,40 Kč</t>
  </si>
  <si>
    <t>na tři měsíce 5 099,10 Kč</t>
  </si>
  <si>
    <t>5001465</t>
  </si>
  <si>
    <t>5001467</t>
  </si>
  <si>
    <t>5001468</t>
  </si>
  <si>
    <t>5001470</t>
  </si>
  <si>
    <t>5001472</t>
  </si>
  <si>
    <t>5001473</t>
  </si>
  <si>
    <t>5001474</t>
  </si>
  <si>
    <t>5001475</t>
  </si>
  <si>
    <t>5001476</t>
  </si>
  <si>
    <t>5001477</t>
  </si>
  <si>
    <t>5001478</t>
  </si>
  <si>
    <t>5001404</t>
  </si>
  <si>
    <t>5001429</t>
  </si>
  <si>
    <t>5001423</t>
  </si>
  <si>
    <t>5001432</t>
  </si>
  <si>
    <t>5001433</t>
  </si>
  <si>
    <t>5001435</t>
  </si>
  <si>
    <t>5001407</t>
  </si>
  <si>
    <t>5001430</t>
  </si>
  <si>
    <t>5001431</t>
  </si>
  <si>
    <t>5001452</t>
  </si>
  <si>
    <t>5001453</t>
  </si>
  <si>
    <t>5001456</t>
  </si>
  <si>
    <t>5001454</t>
  </si>
  <si>
    <t>5001455</t>
  </si>
  <si>
    <t>5001488</t>
  </si>
  <si>
    <t>5000349</t>
  </si>
  <si>
    <t>5000351</t>
  </si>
  <si>
    <t>5000354</t>
  </si>
  <si>
    <t>5000353</t>
  </si>
  <si>
    <t>5000364</t>
  </si>
  <si>
    <t>a fixační kalhotky slipového typu (Stretch Fit)</t>
  </si>
  <si>
    <t>Délka
(cm)</t>
  </si>
  <si>
    <t>Kusů
v balení</t>
  </si>
  <si>
    <t>Cena
za balení
(Kč)</t>
  </si>
  <si>
    <t>Doplatek
za balení
(Kč)</t>
  </si>
  <si>
    <t>Obvod
(cm)</t>
  </si>
  <si>
    <t>Absorpční
plocha
(cm)</t>
  </si>
  <si>
    <t>Úhrada ZP
za kus
(Kč)</t>
  </si>
  <si>
    <t>Doplatek
za kus
(Kč)</t>
  </si>
  <si>
    <t>Cena
za kus
(Kč)</t>
  </si>
  <si>
    <t>na jeden měsíc</t>
  </si>
  <si>
    <t xml:space="preserve">na dva měsíce </t>
  </si>
  <si>
    <t>na tři měsíce</t>
  </si>
  <si>
    <t xml:space="preserve">        Attends Flex, prodyšné kalhotky s jádrem Quick-Dry, fixace pomocí elastického pásu</t>
  </si>
  <si>
    <t xml:space="preserve">        Kapsy Attends For Men s ochranou proti zápachu</t>
  </si>
  <si>
    <t xml:space="preserve">        Attends Pull-Ons pro aktivní uživatele inkontinenčních pomůcek</t>
  </si>
  <si>
    <t xml:space="preserve">        Attends Slip Active  jádrem Quick-Dry, fixace pomocí suchého zipu a širokého lepítka</t>
  </si>
  <si>
    <r>
      <t xml:space="preserve">        Attends Slip Regular </t>
    </r>
    <r>
      <rPr>
        <b/>
        <sz val="10"/>
        <rFont val="Arial Narrow"/>
        <family val="2"/>
        <charset val="238"/>
      </rPr>
      <t>s fixací pomocí 4 suchých zipů</t>
    </r>
    <r>
      <rPr>
        <sz val="10"/>
        <rFont val="Arial Narrow"/>
        <family val="2"/>
        <charset val="238"/>
      </rPr>
      <t>, textilní povrch</t>
    </r>
  </si>
  <si>
    <t xml:space="preserve">        Attends Soft s jádrem Quick-Dry, extra tenké a bezpečné</t>
  </si>
  <si>
    <t xml:space="preserve">        Attends Soft s ochranou proti zápachu, extra tenké a bezpečné</t>
  </si>
  <si>
    <t xml:space="preserve">      Savé podložky</t>
  </si>
  <si>
    <t xml:space="preserve">        Attends Plus, Attends Super, precizní savé podložky unikátní konstrukce se superabsorbentem</t>
  </si>
  <si>
    <t xml:space="preserve">        Attends Adjustable s jádrem Quick-Dry, fixace pomocí pružného pásu a suchého zipu</t>
  </si>
  <si>
    <t xml:space="preserve">      Anatomicky tvarované vložné pleny Contours</t>
  </si>
  <si>
    <t xml:space="preserve">        Attends Contours s jádrem Quick-Dry pro nejvšší pocit sucha a pohodlí</t>
  </si>
  <si>
    <t>Doplatek
za balení včetně 25% spoluúčasti
(Kč)</t>
  </si>
  <si>
    <t xml:space="preserve">        U III. stupně inkontinence je možné předepsat podložky nad finanční limit plenkových kalhotek se spoluúčastí klienta 25% a omezením do 30 kusů na měsíc. </t>
  </si>
  <si>
    <t xml:space="preserve"> Úhrada max. 219,65 Kč/měsíc, 1 bal/ měsíc</t>
  </si>
  <si>
    <t xml:space="preserve">      Plenkové kalhotky ACTIVE pro dospělé </t>
  </si>
  <si>
    <t xml:space="preserve">      Plenkové kalhotky REGULAR pro dospělé </t>
  </si>
  <si>
    <t xml:space="preserve">      Plenkové kalhotky ADJUSTABLE pro dospělé</t>
  </si>
  <si>
    <t xml:space="preserve">      Plenkové kalhotky FLEX pro dospělé</t>
  </si>
  <si>
    <t xml:space="preserve">      Anatomicky tvarované vložné pleny CONTOURS</t>
  </si>
  <si>
    <t xml:space="preserve">      Plenkové kalhotky navlékací PULL-ONS pro dospělé</t>
  </si>
  <si>
    <t xml:space="preserve">      Anatomicky tvarované pleny SOFT</t>
  </si>
  <si>
    <t xml:space="preserve">      Anatomicky tvarované vložky s jemným povrchem SOFT</t>
  </si>
  <si>
    <t xml:space="preserve">      Vložky pro muže FOR MEN</t>
  </si>
  <si>
    <t>2. stupeň inkontinence  (doplatek za balení 5%)</t>
  </si>
  <si>
    <t>Sací schopnost
(ml)</t>
  </si>
  <si>
    <t>Úhrada ZP
za balení
(Kč)</t>
  </si>
  <si>
    <t>Soft Ultra Mini</t>
  </si>
  <si>
    <t>5012507</t>
  </si>
  <si>
    <t>5014233</t>
  </si>
  <si>
    <t>5014232</t>
  </si>
  <si>
    <t>5014231</t>
  </si>
  <si>
    <t>5014230</t>
  </si>
  <si>
    <t>5014229</t>
  </si>
  <si>
    <t>5014228</t>
  </si>
  <si>
    <t>5014227</t>
  </si>
  <si>
    <t>5014226</t>
  </si>
  <si>
    <t>5014225</t>
  </si>
  <si>
    <t>5014224</t>
  </si>
  <si>
    <t>5014223</t>
  </si>
  <si>
    <t>5014222</t>
  </si>
  <si>
    <t>5014221</t>
  </si>
  <si>
    <t>45-60</t>
  </si>
  <si>
    <t>tel.: (+420) 318 620 603, msm@msmgroup.eu, www.msmgroup.eu</t>
  </si>
  <si>
    <t>Zdravotnické prostředy I. třídy.</t>
  </si>
  <si>
    <t>Více informací na www.attends.cz</t>
  </si>
  <si>
    <t>5014376</t>
  </si>
  <si>
    <t>Classic XL</t>
  </si>
  <si>
    <t>Classic M</t>
  </si>
  <si>
    <t>Classic L</t>
  </si>
  <si>
    <t>5014377</t>
  </si>
  <si>
    <t>5014378</t>
  </si>
  <si>
    <t>115-150</t>
  </si>
  <si>
    <t>80-115</t>
  </si>
  <si>
    <t>na jeden měsíc     900,45 Kč</t>
  </si>
  <si>
    <t xml:space="preserve">        Attends Slip Classic s fixací pomocí 4 lepítek s možností opakované fixace</t>
  </si>
  <si>
    <t xml:space="preserve">      Plenkové kalhotky CLASSIC pro dospělé</t>
  </si>
  <si>
    <t>Lze kombinovat do výše úhradového limitu 3. stupně</t>
  </si>
  <si>
    <t>Lze kombinovat do výše
úhradového limitu 2. stupně</t>
  </si>
  <si>
    <t>Lze kombinovat do výše
úhradového limitu 1. stupně</t>
  </si>
  <si>
    <t>3. stupeň inkontinence  (doplatek za balení 2%)</t>
  </si>
  <si>
    <t xml:space="preserve">      Plenkové kalhotky navlékací PULL-ONS Discreet pro dospělé</t>
  </si>
  <si>
    <t xml:space="preserve">      NOVINKA</t>
  </si>
  <si>
    <t>5015775</t>
  </si>
  <si>
    <t>Kompletní preskripční tabulka produktů Attends, platnost od 1. 5. 2023</t>
  </si>
  <si>
    <t>Z23/HS/031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</si>
</sst>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Narrow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26"/>
      <color indexed="23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sz val="10"/>
      <name val="Arial Narrow"/>
      <family val="2"/>
      <charset val="238"/>
    </font>
    <font>
      <b/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color theme="4" tint="-0.499984740745262"/>
      <name val="Arial CE"/>
      <charset val="238"/>
    </font>
    <font>
      <b/>
      <sz val="12"/>
      <color theme="0"/>
      <name val="Arial"/>
      <family val="2"/>
      <charset val="238"/>
    </font>
    <font>
      <b/>
      <sz val="24"/>
      <name val="Arial Narrow"/>
      <family val="2"/>
      <charset val="238"/>
    </font>
    <font>
      <b/>
      <sz val="14"/>
      <color rgb="FFFF0000"/>
      <name val="Arial CE"/>
      <charset val="238"/>
    </font>
    <font>
      <b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4"/>
      <color rgb="FFFF0000"/>
      <name val="Arial Narrow"/>
      <family val="2"/>
      <charset val="238"/>
    </font>
    <font>
      <b/>
      <sz val="6.5"/>
      <color theme="0"/>
      <name val="Arial"/>
      <family val="2"/>
      <charset val="238"/>
    </font>
    <font>
      <b/>
      <sz val="7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6" fillId="0" borderId="1" applyNumberFormat="0" applyFont="0" applyFill="0" applyBorder="0" applyAlignment="0">
      <alignment horizontal="center" vertical="center"/>
    </xf>
    <xf numFmtId="0" fontId="1" fillId="0" borderId="0"/>
  </cellStyleXfs>
  <cellXfs count="142">
    <xf numFmtId="0" fontId="0" fillId="0" borderId="0" xfId="0"/>
    <xf numFmtId="0" fontId="5" fillId="0" borderId="0" xfId="0" applyFont="1"/>
    <xf numFmtId="0" fontId="8" fillId="0" borderId="0" xfId="0" applyFont="1"/>
    <xf numFmtId="2" fontId="11" fillId="0" borderId="0" xfId="2" applyNumberFormat="1" applyFont="1" applyAlignment="1" applyProtection="1">
      <alignment horizontal="center" vertical="center"/>
      <protection locked="0"/>
    </xf>
    <xf numFmtId="2" fontId="11" fillId="0" borderId="4" xfId="2" applyNumberFormat="1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>
      <alignment horizontal="center" vertical="center"/>
    </xf>
    <xf numFmtId="0" fontId="3" fillId="0" borderId="0" xfId="2" applyFont="1" applyAlignment="1" applyProtection="1">
      <alignment horizontal="right" vertical="center"/>
      <protection locked="0"/>
    </xf>
    <xf numFmtId="1" fontId="11" fillId="0" borderId="0" xfId="2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textRotation="90"/>
    </xf>
    <xf numFmtId="0" fontId="20" fillId="4" borderId="0" xfId="0" applyFont="1" applyFill="1" applyAlignment="1">
      <alignment horizontal="center" vertical="top" textRotation="90"/>
    </xf>
    <xf numFmtId="0" fontId="20" fillId="0" borderId="0" xfId="0" applyFont="1" applyAlignment="1">
      <alignment horizontal="center" vertical="top" textRotation="90"/>
    </xf>
    <xf numFmtId="0" fontId="20" fillId="2" borderId="0" xfId="0" applyFont="1" applyFill="1" applyAlignment="1">
      <alignment horizontal="center" vertical="top" textRotation="90"/>
    </xf>
    <xf numFmtId="0" fontId="20" fillId="3" borderId="0" xfId="0" applyFont="1" applyFill="1" applyAlignment="1">
      <alignment horizontal="center" vertical="top" textRotation="90"/>
    </xf>
    <xf numFmtId="0" fontId="20" fillId="2" borderId="0" xfId="0" applyFont="1" applyFill="1" applyAlignment="1">
      <alignment vertical="top" textRotation="90"/>
    </xf>
    <xf numFmtId="0" fontId="11" fillId="0" borderId="0" xfId="2" applyFont="1" applyAlignment="1" applyProtection="1">
      <alignment vertical="center"/>
      <protection locked="0"/>
    </xf>
    <xf numFmtId="0" fontId="21" fillId="0" borderId="0" xfId="0" applyFont="1"/>
    <xf numFmtId="0" fontId="4" fillId="0" borderId="0" xfId="2" applyFont="1" applyAlignment="1" applyProtection="1">
      <alignment horizontal="center" vertical="top"/>
      <protection locked="0"/>
    </xf>
    <xf numFmtId="0" fontId="10" fillId="0" borderId="0" xfId="2" applyFont="1" applyAlignment="1" applyProtection="1">
      <alignment vertical="center"/>
      <protection locked="0"/>
    </xf>
    <xf numFmtId="0" fontId="12" fillId="0" borderId="0" xfId="2" applyFont="1" applyProtection="1"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49" fontId="11" fillId="0" borderId="4" xfId="2" applyNumberFormat="1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left" vertical="center" wrapText="1"/>
      <protection locked="0"/>
    </xf>
    <xf numFmtId="0" fontId="13" fillId="0" borderId="4" xfId="2" applyFont="1" applyBorder="1" applyAlignment="1" applyProtection="1">
      <alignment horizontal="center" vertical="center" wrapText="1"/>
      <protection locked="0"/>
    </xf>
    <xf numFmtId="49" fontId="11" fillId="0" borderId="2" xfId="2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1" fontId="13" fillId="0" borderId="2" xfId="2" applyNumberFormat="1" applyFont="1" applyBorder="1" applyAlignment="1" applyProtection="1">
      <alignment horizontal="center" vertical="center"/>
      <protection locked="0"/>
    </xf>
    <xf numFmtId="49" fontId="11" fillId="0" borderId="0" xfId="2" applyNumberFormat="1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1" fillId="0" borderId="4" xfId="2" applyFont="1" applyBorder="1" applyAlignment="1" applyProtection="1">
      <alignment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1" fontId="13" fillId="0" borderId="4" xfId="2" applyNumberFormat="1" applyFont="1" applyBorder="1" applyAlignment="1" applyProtection="1">
      <alignment horizontal="center" vertical="center"/>
      <protection locked="0"/>
    </xf>
    <xf numFmtId="1" fontId="11" fillId="0" borderId="4" xfId="2" applyNumberFormat="1" applyFont="1" applyBorder="1" applyAlignment="1">
      <alignment horizontal="center" vertical="center"/>
    </xf>
    <xf numFmtId="0" fontId="14" fillId="0" borderId="0" xfId="2" applyFont="1" applyAlignment="1" applyProtection="1">
      <alignment horizontal="center" vertical="center"/>
      <protection locked="0"/>
    </xf>
    <xf numFmtId="1" fontId="13" fillId="0" borderId="0" xfId="2" applyNumberFormat="1" applyFont="1" applyAlignment="1" applyProtection="1">
      <alignment horizontal="center" vertical="center"/>
      <protection locked="0"/>
    </xf>
    <xf numFmtId="1" fontId="11" fillId="0" borderId="0" xfId="2" applyNumberFormat="1" applyFont="1" applyAlignment="1" applyProtection="1">
      <alignment horizontal="center" vertical="center"/>
      <protection locked="0"/>
    </xf>
    <xf numFmtId="4" fontId="11" fillId="0" borderId="4" xfId="2" applyNumberFormat="1" applyFont="1" applyBorder="1" applyAlignment="1" applyProtection="1">
      <alignment horizontal="center" vertical="center"/>
      <protection locked="0"/>
    </xf>
    <xf numFmtId="4" fontId="11" fillId="0" borderId="2" xfId="2" applyNumberFormat="1" applyFont="1" applyBorder="1" applyAlignment="1" applyProtection="1">
      <alignment horizontal="center" vertical="center"/>
      <protection locked="0"/>
    </xf>
    <xf numFmtId="4" fontId="11" fillId="0" borderId="0" xfId="2" applyNumberFormat="1" applyFont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6" fillId="0" borderId="0" xfId="2" applyFont="1" applyAlignment="1" applyProtection="1">
      <alignment vertical="center"/>
      <protection locked="0"/>
    </xf>
    <xf numFmtId="1" fontId="13" fillId="0" borderId="4" xfId="2" applyNumberFormat="1" applyFont="1" applyBorder="1" applyAlignment="1">
      <alignment horizontal="center" vertical="center"/>
    </xf>
    <xf numFmtId="1" fontId="13" fillId="0" borderId="2" xfId="2" applyNumberFormat="1" applyFont="1" applyBorder="1" applyAlignment="1">
      <alignment horizontal="center" vertical="center"/>
    </xf>
    <xf numFmtId="0" fontId="22" fillId="0" borderId="0" xfId="2" applyFont="1" applyAlignment="1" applyProtection="1">
      <alignment horizontal="left" vertical="center"/>
      <protection locked="0"/>
    </xf>
    <xf numFmtId="1" fontId="13" fillId="0" borderId="0" xfId="2" applyNumberFormat="1" applyFont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2" fontId="14" fillId="0" borderId="0" xfId="2" applyNumberFormat="1" applyFont="1" applyAlignment="1" applyProtection="1">
      <alignment horizontal="center" vertical="center"/>
      <protection locked="0"/>
    </xf>
    <xf numFmtId="1" fontId="13" fillId="0" borderId="6" xfId="2" applyNumberFormat="1" applyFont="1" applyBorder="1" applyAlignment="1">
      <alignment horizontal="center" vertical="center"/>
    </xf>
    <xf numFmtId="0" fontId="17" fillId="0" borderId="0" xfId="2" applyFont="1" applyAlignment="1" applyProtection="1">
      <alignment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vertical="center"/>
      <protection locked="0"/>
    </xf>
    <xf numFmtId="2" fontId="13" fillId="0" borderId="0" xfId="2" applyNumberFormat="1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2" fontId="3" fillId="0" borderId="0" xfId="2" applyNumberFormat="1" applyFont="1" applyAlignment="1" applyProtection="1">
      <alignment horizontal="center" vertical="center"/>
      <protection locked="0"/>
    </xf>
    <xf numFmtId="1" fontId="3" fillId="0" borderId="0" xfId="2" applyNumberFormat="1" applyFont="1" applyAlignment="1" applyProtection="1">
      <alignment horizontal="center" vertical="center"/>
      <protection locked="0"/>
    </xf>
    <xf numFmtId="1" fontId="3" fillId="0" borderId="0" xfId="2" applyNumberFormat="1" applyFont="1" applyAlignment="1">
      <alignment horizontal="center" vertical="center"/>
    </xf>
    <xf numFmtId="0" fontId="13" fillId="0" borderId="0" xfId="2" applyFont="1" applyAlignment="1" applyProtection="1">
      <alignment horizontal="center" vertical="center"/>
      <protection locked="0"/>
    </xf>
    <xf numFmtId="2" fontId="11" fillId="0" borderId="27" xfId="2" applyNumberFormat="1" applyFont="1" applyBorder="1" applyAlignment="1" applyProtection="1">
      <alignment horizontal="center" vertical="center"/>
      <protection locked="0"/>
    </xf>
    <xf numFmtId="2" fontId="13" fillId="0" borderId="10" xfId="2" applyNumberFormat="1" applyFont="1" applyBorder="1" applyAlignment="1" applyProtection="1">
      <alignment horizontal="center" vertical="center"/>
      <protection locked="0"/>
    </xf>
    <xf numFmtId="0" fontId="2" fillId="0" borderId="0" xfId="2"/>
    <xf numFmtId="0" fontId="17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17" fillId="0" borderId="0" xfId="2" applyFont="1" applyAlignment="1" applyProtection="1">
      <alignment horizontal="center" vertical="top"/>
      <protection locked="0"/>
    </xf>
    <xf numFmtId="0" fontId="11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right"/>
    </xf>
    <xf numFmtId="0" fontId="23" fillId="0" borderId="0" xfId="0" applyFont="1" applyAlignment="1">
      <alignment vertical="top" textRotation="90"/>
    </xf>
    <xf numFmtId="0" fontId="25" fillId="0" borderId="0" xfId="2" applyFont="1" applyAlignment="1" applyProtection="1">
      <alignment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top" textRotation="90"/>
    </xf>
    <xf numFmtId="1" fontId="11" fillId="0" borderId="4" xfId="2" applyNumberFormat="1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center" vertical="top" textRotation="9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 applyProtection="1">
      <alignment horizontal="center" vertical="center" wrapText="1"/>
      <protection locked="0"/>
    </xf>
    <xf numFmtId="0" fontId="11" fillId="0" borderId="30" xfId="2" applyFont="1" applyBorder="1" applyAlignment="1" applyProtection="1">
      <alignment horizontal="center" vertical="center" wrapText="1"/>
      <protection locked="0"/>
    </xf>
    <xf numFmtId="0" fontId="11" fillId="0" borderId="22" xfId="2" applyFont="1" applyBorder="1" applyAlignment="1" applyProtection="1">
      <alignment horizontal="center" vertical="center" wrapText="1"/>
      <protection locked="0"/>
    </xf>
    <xf numFmtId="0" fontId="11" fillId="0" borderId="23" xfId="2" applyFont="1" applyBorder="1" applyAlignment="1" applyProtection="1">
      <alignment horizontal="center" vertical="center" wrapText="1"/>
      <protection locked="0"/>
    </xf>
    <xf numFmtId="0" fontId="11" fillId="0" borderId="24" xfId="2" applyFont="1" applyBorder="1" applyAlignment="1" applyProtection="1">
      <alignment horizontal="center" vertical="center" wrapText="1"/>
      <protection locked="0"/>
    </xf>
    <xf numFmtId="0" fontId="20" fillId="4" borderId="0" xfId="0" applyFont="1" applyFill="1" applyAlignment="1">
      <alignment horizontal="center" vertical="top" textRotation="90"/>
    </xf>
    <xf numFmtId="0" fontId="20" fillId="3" borderId="0" xfId="0" applyFont="1" applyFill="1" applyAlignment="1">
      <alignment horizontal="center" vertical="top" textRotation="90"/>
    </xf>
    <xf numFmtId="0" fontId="23" fillId="4" borderId="0" xfId="0" applyFont="1" applyFill="1" applyAlignment="1">
      <alignment horizontal="center" vertical="top" textRotation="9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left" vertical="center"/>
      <protection locked="0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3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left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 wrapText="1"/>
      <protection locked="0"/>
    </xf>
    <xf numFmtId="0" fontId="11" fillId="0" borderId="17" xfId="2" applyFont="1" applyBorder="1" applyAlignment="1" applyProtection="1">
      <alignment horizontal="center" vertical="center" wrapText="1"/>
      <protection locked="0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13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33" xfId="2" applyFont="1" applyBorder="1" applyAlignment="1" applyProtection="1">
      <alignment horizontal="center" vertical="center" wrapText="1"/>
      <protection locked="0"/>
    </xf>
    <xf numFmtId="0" fontId="11" fillId="0" borderId="34" xfId="2" applyFont="1" applyBorder="1" applyAlignment="1" applyProtection="1">
      <alignment horizontal="center" vertical="center" wrapText="1"/>
      <protection locked="0"/>
    </xf>
    <xf numFmtId="0" fontId="11" fillId="0" borderId="8" xfId="2" applyFont="1" applyBorder="1" applyAlignment="1" applyProtection="1">
      <alignment horizontal="center" vertical="center" wrapText="1"/>
      <protection locked="0"/>
    </xf>
    <xf numFmtId="0" fontId="11" fillId="0" borderId="19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0" borderId="26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 applyProtection="1">
      <alignment horizontal="center" vertical="center" wrapText="1"/>
      <protection locked="0"/>
    </xf>
    <xf numFmtId="0" fontId="11" fillId="0" borderId="29" xfId="2" applyFont="1" applyBorder="1" applyAlignment="1" applyProtection="1">
      <alignment horizontal="center" vertical="center" wrapText="1"/>
      <protection locked="0"/>
    </xf>
    <xf numFmtId="0" fontId="11" fillId="0" borderId="25" xfId="2" applyFont="1" applyBorder="1" applyAlignment="1" applyProtection="1">
      <alignment horizontal="center" vertical="center" wrapTex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1" xfId="2" applyFont="1" applyBorder="1" applyAlignment="1" applyProtection="1">
      <alignment horizontal="center" vertical="center" wrapText="1"/>
      <protection locked="0"/>
    </xf>
    <xf numFmtId="0" fontId="11" fillId="0" borderId="12" xfId="2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24" fillId="2" borderId="0" xfId="0" applyFont="1" applyFill="1" applyAlignment="1">
      <alignment horizontal="center" vertical="top" textRotation="90"/>
    </xf>
    <xf numFmtId="0" fontId="11" fillId="0" borderId="14" xfId="2" applyFont="1" applyBorder="1" applyAlignment="1" applyProtection="1">
      <alignment horizontal="center" vertical="center" wrapText="1"/>
      <protection locked="0"/>
    </xf>
    <xf numFmtId="0" fontId="11" fillId="0" borderId="15" xfId="2" applyFont="1" applyBorder="1" applyAlignment="1" applyProtection="1">
      <alignment horizontal="center" vertical="center" wrapText="1"/>
      <protection locked="0"/>
    </xf>
    <xf numFmtId="0" fontId="27" fillId="4" borderId="0" xfId="0" applyFont="1" applyFill="1" applyAlignment="1">
      <alignment horizontal="center" vertical="top" textRotation="90"/>
    </xf>
    <xf numFmtId="0" fontId="23" fillId="3" borderId="0" xfId="0" applyFont="1" applyFill="1" applyAlignment="1">
      <alignment horizontal="center" vertical="top" textRotation="90"/>
    </xf>
    <xf numFmtId="0" fontId="11" fillId="0" borderId="10" xfId="2" applyFont="1" applyBorder="1" applyAlignment="1" applyProtection="1">
      <alignment horizontal="center" vertical="center"/>
      <protection locked="0"/>
    </xf>
  </cellXfs>
  <cellStyles count="5">
    <cellStyle name="Normální" xfId="0" builtinId="0"/>
    <cellStyle name="Normální 2" xfId="1"/>
    <cellStyle name="Normální 2 2" xfId="4"/>
    <cellStyle name="normální_List1" xfId="2"/>
    <cellStyle name="preislist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584</xdr:row>
      <xdr:rowOff>19050</xdr:rowOff>
    </xdr:from>
    <xdr:to>
      <xdr:col>3</xdr:col>
      <xdr:colOff>127013</xdr:colOff>
      <xdr:row>589</xdr:row>
      <xdr:rowOff>148870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27679650"/>
          <a:ext cx="1508137" cy="108231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34</xdr:row>
      <xdr:rowOff>123977</xdr:rowOff>
    </xdr:from>
    <xdr:to>
      <xdr:col>3</xdr:col>
      <xdr:colOff>100203</xdr:colOff>
      <xdr:row>38</xdr:row>
      <xdr:rowOff>150647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41" y="6713948"/>
          <a:ext cx="1492404" cy="77980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606</xdr:row>
      <xdr:rowOff>28575</xdr:rowOff>
    </xdr:from>
    <xdr:to>
      <xdr:col>3</xdr:col>
      <xdr:colOff>126389</xdr:colOff>
      <xdr:row>610</xdr:row>
      <xdr:rowOff>151883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3975675"/>
          <a:ext cx="1507513" cy="88530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620</xdr:row>
      <xdr:rowOff>152400</xdr:rowOff>
    </xdr:from>
    <xdr:to>
      <xdr:col>3</xdr:col>
      <xdr:colOff>128259</xdr:colOff>
      <xdr:row>626</xdr:row>
      <xdr:rowOff>150321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7338000"/>
          <a:ext cx="1509383" cy="1140922"/>
        </a:xfrm>
        <a:prstGeom prst="rect">
          <a:avLst/>
        </a:prstGeom>
      </xdr:spPr>
    </xdr:pic>
    <xdr:clientData/>
  </xdr:twoCellAnchor>
  <xdr:twoCellAnchor editAs="oneCell">
    <xdr:from>
      <xdr:col>1</xdr:col>
      <xdr:colOff>37128</xdr:colOff>
      <xdr:row>1</xdr:row>
      <xdr:rowOff>158867</xdr:rowOff>
    </xdr:from>
    <xdr:to>
      <xdr:col>2</xdr:col>
      <xdr:colOff>674402</xdr:colOff>
      <xdr:row>7</xdr:row>
      <xdr:rowOff>146263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44" y="535437"/>
          <a:ext cx="1357187" cy="1117105"/>
        </a:xfrm>
        <a:prstGeom prst="rect">
          <a:avLst/>
        </a:prstGeom>
      </xdr:spPr>
    </xdr:pic>
    <xdr:clientData/>
  </xdr:twoCellAnchor>
  <xdr:twoCellAnchor editAs="oneCell">
    <xdr:from>
      <xdr:col>1</xdr:col>
      <xdr:colOff>57504</xdr:colOff>
      <xdr:row>239</xdr:row>
      <xdr:rowOff>119661</xdr:rowOff>
    </xdr:from>
    <xdr:to>
      <xdr:col>3</xdr:col>
      <xdr:colOff>82650</xdr:colOff>
      <xdr:row>245</xdr:row>
      <xdr:rowOff>143765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20" y="44599196"/>
          <a:ext cx="1464972" cy="1153814"/>
        </a:xfrm>
        <a:prstGeom prst="rect">
          <a:avLst/>
        </a:prstGeom>
      </xdr:spPr>
    </xdr:pic>
    <xdr:clientData/>
  </xdr:twoCellAnchor>
  <xdr:twoCellAnchor editAs="oneCell">
    <xdr:from>
      <xdr:col>1</xdr:col>
      <xdr:colOff>40613</xdr:colOff>
      <xdr:row>668</xdr:row>
      <xdr:rowOff>107700</xdr:rowOff>
    </xdr:from>
    <xdr:to>
      <xdr:col>3</xdr:col>
      <xdr:colOff>67095</xdr:colOff>
      <xdr:row>673</xdr:row>
      <xdr:rowOff>93665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38" y="126066300"/>
          <a:ext cx="1455232" cy="93846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285</xdr:row>
      <xdr:rowOff>95250</xdr:rowOff>
    </xdr:from>
    <xdr:to>
      <xdr:col>3</xdr:col>
      <xdr:colOff>1305306</xdr:colOff>
      <xdr:row>293</xdr:row>
      <xdr:rowOff>153158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1372850"/>
          <a:ext cx="1362456" cy="1581912"/>
        </a:xfrm>
        <a:prstGeom prst="rect">
          <a:avLst/>
        </a:prstGeom>
      </xdr:spPr>
    </xdr:pic>
    <xdr:clientData/>
  </xdr:twoCellAnchor>
  <xdr:twoCellAnchor editAs="oneCell">
    <xdr:from>
      <xdr:col>1</xdr:col>
      <xdr:colOff>49176</xdr:colOff>
      <xdr:row>287</xdr:row>
      <xdr:rowOff>148463</xdr:rowOff>
    </xdr:from>
    <xdr:to>
      <xdr:col>2</xdr:col>
      <xdr:colOff>601626</xdr:colOff>
      <xdr:row>294</xdr:row>
      <xdr:rowOff>153541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92" y="53477387"/>
          <a:ext cx="1272363" cy="132307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504</xdr:row>
      <xdr:rowOff>84631</xdr:rowOff>
    </xdr:from>
    <xdr:to>
      <xdr:col>3</xdr:col>
      <xdr:colOff>1314831</xdr:colOff>
      <xdr:row>512</xdr:row>
      <xdr:rowOff>142547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917" y="98975298"/>
          <a:ext cx="1367747" cy="1581914"/>
        </a:xfrm>
        <a:prstGeom prst="rect">
          <a:avLst/>
        </a:prstGeom>
      </xdr:spPr>
    </xdr:pic>
    <xdr:clientData/>
  </xdr:twoCellAnchor>
  <xdr:twoCellAnchor editAs="oneCell">
    <xdr:from>
      <xdr:col>1</xdr:col>
      <xdr:colOff>48118</xdr:colOff>
      <xdr:row>505</xdr:row>
      <xdr:rowOff>137880</xdr:rowOff>
    </xdr:from>
    <xdr:to>
      <xdr:col>2</xdr:col>
      <xdr:colOff>600568</xdr:colOff>
      <xdr:row>512</xdr:row>
      <xdr:rowOff>142961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34" y="97890961"/>
          <a:ext cx="1272363" cy="1323076"/>
        </a:xfrm>
        <a:prstGeom prst="rect">
          <a:avLst/>
        </a:prstGeom>
      </xdr:spPr>
    </xdr:pic>
    <xdr:clientData/>
  </xdr:twoCellAnchor>
  <xdr:twoCellAnchor editAs="oneCell">
    <xdr:from>
      <xdr:col>1</xdr:col>
      <xdr:colOff>34464</xdr:colOff>
      <xdr:row>572</xdr:row>
      <xdr:rowOff>144956</xdr:rowOff>
    </xdr:from>
    <xdr:to>
      <xdr:col>3</xdr:col>
      <xdr:colOff>114474</xdr:colOff>
      <xdr:row>577</xdr:row>
      <xdr:rowOff>125142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62" y="104454059"/>
          <a:ext cx="1508760" cy="91197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47627</xdr:colOff>
      <xdr:row>267</xdr:row>
      <xdr:rowOff>28737</xdr:rowOff>
    </xdr:from>
    <xdr:to>
      <xdr:col>2</xdr:col>
      <xdr:colOff>647700</xdr:colOff>
      <xdr:row>272</xdr:row>
      <xdr:rowOff>156209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2" y="8829837"/>
          <a:ext cx="1314448" cy="1079972"/>
        </a:xfrm>
        <a:prstGeom prst="rect">
          <a:avLst/>
        </a:prstGeom>
      </xdr:spPr>
    </xdr:pic>
    <xdr:clientData/>
  </xdr:twoCellAnchor>
  <xdr:twoCellAnchor editAs="oneCell">
    <xdr:from>
      <xdr:col>1</xdr:col>
      <xdr:colOff>49176</xdr:colOff>
      <xdr:row>489</xdr:row>
      <xdr:rowOff>126996</xdr:rowOff>
    </xdr:from>
    <xdr:to>
      <xdr:col>3</xdr:col>
      <xdr:colOff>39409</xdr:colOff>
      <xdr:row>495</xdr:row>
      <xdr:rowOff>149857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92" y="93737810"/>
          <a:ext cx="1430059" cy="1152571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3</xdr:row>
      <xdr:rowOff>92891</xdr:rowOff>
    </xdr:from>
    <xdr:to>
      <xdr:col>16</xdr:col>
      <xdr:colOff>226176</xdr:colOff>
      <xdr:row>5</xdr:row>
      <xdr:rowOff>122144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5" y="854891"/>
          <a:ext cx="2159751" cy="410253"/>
        </a:xfrm>
        <a:prstGeom prst="rect">
          <a:avLst/>
        </a:prstGeom>
      </xdr:spPr>
    </xdr:pic>
    <xdr:clientData/>
  </xdr:twoCellAnchor>
  <xdr:oneCellAnchor>
    <xdr:from>
      <xdr:col>1</xdr:col>
      <xdr:colOff>46428</xdr:colOff>
      <xdr:row>18</xdr:row>
      <xdr:rowOff>68030</xdr:rowOff>
    </xdr:from>
    <xdr:ext cx="1488186" cy="1212827"/>
    <xdr:pic>
      <xdr:nvPicPr>
        <xdr:cNvPr id="19" name="Obrázek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44" y="3645443"/>
          <a:ext cx="1488186" cy="1212827"/>
        </a:xfrm>
        <a:prstGeom prst="rect">
          <a:avLst/>
        </a:prstGeom>
      </xdr:spPr>
    </xdr:pic>
    <xdr:clientData/>
  </xdr:oneCellAnchor>
  <xdr:oneCellAnchor>
    <xdr:from>
      <xdr:col>1</xdr:col>
      <xdr:colOff>37043</xdr:colOff>
      <xdr:row>140</xdr:row>
      <xdr:rowOff>166725</xdr:rowOff>
    </xdr:from>
    <xdr:ext cx="1542427" cy="1120417"/>
    <xdr:pic>
      <xdr:nvPicPr>
        <xdr:cNvPr id="20" name="Obrázek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59" y="26714894"/>
          <a:ext cx="1542427" cy="1120417"/>
        </a:xfrm>
        <a:prstGeom prst="rect">
          <a:avLst/>
        </a:prstGeom>
      </xdr:spPr>
    </xdr:pic>
    <xdr:clientData/>
  </xdr:oneCellAnchor>
  <xdr:oneCellAnchor>
    <xdr:from>
      <xdr:col>1</xdr:col>
      <xdr:colOff>48119</xdr:colOff>
      <xdr:row>174</xdr:row>
      <xdr:rowOff>151391</xdr:rowOff>
    </xdr:from>
    <xdr:ext cx="1541803" cy="915785"/>
    <xdr:pic>
      <xdr:nvPicPr>
        <xdr:cNvPr id="21" name="Obrázek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35" y="32802205"/>
          <a:ext cx="1541803" cy="915785"/>
        </a:xfrm>
        <a:prstGeom prst="rect">
          <a:avLst/>
        </a:prstGeom>
      </xdr:spPr>
    </xdr:pic>
    <xdr:clientData/>
  </xdr:oneCellAnchor>
  <xdr:oneCellAnchor>
    <xdr:from>
      <xdr:col>1</xdr:col>
      <xdr:colOff>47626</xdr:colOff>
      <xdr:row>190</xdr:row>
      <xdr:rowOff>90369</xdr:rowOff>
    </xdr:from>
    <xdr:ext cx="1543673" cy="1186642"/>
    <xdr:pic>
      <xdr:nvPicPr>
        <xdr:cNvPr id="22" name="Obrázek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42" y="35654061"/>
          <a:ext cx="1543673" cy="1186642"/>
        </a:xfrm>
        <a:prstGeom prst="rect">
          <a:avLst/>
        </a:prstGeom>
      </xdr:spPr>
    </xdr:pic>
    <xdr:clientData/>
  </xdr:oneCellAnchor>
  <xdr:oneCellAnchor>
    <xdr:from>
      <xdr:col>2</xdr:col>
      <xdr:colOff>657225</xdr:colOff>
      <xdr:row>62</xdr:row>
      <xdr:rowOff>31752</xdr:rowOff>
    </xdr:from>
    <xdr:ext cx="1379601" cy="1642872"/>
    <xdr:pic>
      <xdr:nvPicPr>
        <xdr:cNvPr id="23" name="Obrázek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392" y="12033252"/>
          <a:ext cx="1379601" cy="1642872"/>
        </a:xfrm>
        <a:prstGeom prst="rect">
          <a:avLst/>
        </a:prstGeom>
      </xdr:spPr>
    </xdr:pic>
    <xdr:clientData/>
  </xdr:oneCellAnchor>
  <xdr:oneCellAnchor>
    <xdr:from>
      <xdr:col>1</xdr:col>
      <xdr:colOff>49176</xdr:colOff>
      <xdr:row>63</xdr:row>
      <xdr:rowOff>81216</xdr:rowOff>
    </xdr:from>
    <xdr:ext cx="1283970" cy="1391919"/>
    <xdr:pic>
      <xdr:nvPicPr>
        <xdr:cNvPr id="24" name="Obrázek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92" y="11943164"/>
          <a:ext cx="1283970" cy="1391919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129118</xdr:rowOff>
    </xdr:from>
    <xdr:ext cx="1543050" cy="970788"/>
    <xdr:pic>
      <xdr:nvPicPr>
        <xdr:cNvPr id="27" name="Obrázek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26989618"/>
          <a:ext cx="1543050" cy="970788"/>
        </a:xfrm>
        <a:prstGeom prst="rect">
          <a:avLst/>
        </a:prstGeom>
      </xdr:spPr>
    </xdr:pic>
    <xdr:clientData/>
  </xdr:oneCellAnchor>
  <xdr:oneCellAnchor>
    <xdr:from>
      <xdr:col>1</xdr:col>
      <xdr:colOff>47627</xdr:colOff>
      <xdr:row>47</xdr:row>
      <xdr:rowOff>162080</xdr:rowOff>
    </xdr:from>
    <xdr:ext cx="1331593" cy="1118072"/>
    <xdr:pic>
      <xdr:nvPicPr>
        <xdr:cNvPr id="28" name="Obrázek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43" y="9011470"/>
          <a:ext cx="1331593" cy="1118072"/>
        </a:xfrm>
        <a:prstGeom prst="rect">
          <a:avLst/>
        </a:prstGeom>
      </xdr:spPr>
    </xdr:pic>
    <xdr:clientData/>
  </xdr:oneCellAnchor>
  <xdr:oneCellAnchor>
    <xdr:from>
      <xdr:col>1</xdr:col>
      <xdr:colOff>41557</xdr:colOff>
      <xdr:row>212</xdr:row>
      <xdr:rowOff>109153</xdr:rowOff>
    </xdr:from>
    <xdr:ext cx="1368794" cy="1172926"/>
    <xdr:pic>
      <xdr:nvPicPr>
        <xdr:cNvPr id="32" name="Obrázek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73" y="39693281"/>
          <a:ext cx="1368794" cy="1172926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106560</xdr:rowOff>
    </xdr:from>
    <xdr:ext cx="1523415" cy="806391"/>
    <xdr:pic>
      <xdr:nvPicPr>
        <xdr:cNvPr id="34" name="Obrázek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41466227"/>
          <a:ext cx="1523415" cy="806391"/>
        </a:xfrm>
        <a:prstGeom prst="rect">
          <a:avLst/>
        </a:prstGeom>
      </xdr:spPr>
    </xdr:pic>
    <xdr:clientData/>
  </xdr:oneCellAnchor>
  <xdr:oneCellAnchor>
    <xdr:from>
      <xdr:col>1</xdr:col>
      <xdr:colOff>47626</xdr:colOff>
      <xdr:row>356</xdr:row>
      <xdr:rowOff>185182</xdr:rowOff>
    </xdr:from>
    <xdr:ext cx="1550224" cy="1104468"/>
    <xdr:pic>
      <xdr:nvPicPr>
        <xdr:cNvPr id="36" name="Obrázek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42" y="71024601"/>
          <a:ext cx="1550224" cy="1104468"/>
        </a:xfrm>
        <a:prstGeom prst="rect">
          <a:avLst/>
        </a:prstGeom>
      </xdr:spPr>
    </xdr:pic>
    <xdr:clientData/>
  </xdr:oneCellAnchor>
  <xdr:oneCellAnchor>
    <xdr:from>
      <xdr:col>1</xdr:col>
      <xdr:colOff>47626</xdr:colOff>
      <xdr:row>391</xdr:row>
      <xdr:rowOff>6916</xdr:rowOff>
    </xdr:from>
    <xdr:ext cx="1549600" cy="903026"/>
    <xdr:pic>
      <xdr:nvPicPr>
        <xdr:cNvPr id="37" name="Obrázek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42" y="77137265"/>
          <a:ext cx="1549600" cy="903026"/>
        </a:xfrm>
        <a:prstGeom prst="rect">
          <a:avLst/>
        </a:prstGeom>
      </xdr:spPr>
    </xdr:pic>
    <xdr:clientData/>
  </xdr:oneCellAnchor>
  <xdr:oneCellAnchor>
    <xdr:from>
      <xdr:col>1</xdr:col>
      <xdr:colOff>47626</xdr:colOff>
      <xdr:row>406</xdr:row>
      <xdr:rowOff>118180</xdr:rowOff>
    </xdr:from>
    <xdr:ext cx="1551470" cy="1167504"/>
    <xdr:pic>
      <xdr:nvPicPr>
        <xdr:cNvPr id="38" name="Obrázek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81059513"/>
          <a:ext cx="1551470" cy="1167504"/>
        </a:xfrm>
        <a:prstGeom prst="rect">
          <a:avLst/>
        </a:prstGeom>
      </xdr:spPr>
    </xdr:pic>
    <xdr:clientData/>
  </xdr:oneCellAnchor>
  <xdr:oneCellAnchor>
    <xdr:from>
      <xdr:col>1</xdr:col>
      <xdr:colOff>37042</xdr:colOff>
      <xdr:row>379</xdr:row>
      <xdr:rowOff>138715</xdr:rowOff>
    </xdr:from>
    <xdr:ext cx="1550847" cy="954839"/>
    <xdr:pic>
      <xdr:nvPicPr>
        <xdr:cNvPr id="39" name="Obrázek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58" y="75120401"/>
          <a:ext cx="1550847" cy="954839"/>
        </a:xfrm>
        <a:prstGeom prst="rect">
          <a:avLst/>
        </a:prstGeom>
      </xdr:spPr>
    </xdr:pic>
    <xdr:clientData/>
  </xdr:oneCellAnchor>
  <xdr:oneCellAnchor>
    <xdr:from>
      <xdr:col>1</xdr:col>
      <xdr:colOff>48118</xdr:colOff>
      <xdr:row>478</xdr:row>
      <xdr:rowOff>106067</xdr:rowOff>
    </xdr:from>
    <xdr:ext cx="1523415" cy="806391"/>
    <xdr:pic>
      <xdr:nvPicPr>
        <xdr:cNvPr id="48" name="Obrázek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234" y="91645747"/>
          <a:ext cx="1523415" cy="806391"/>
        </a:xfrm>
        <a:prstGeom prst="rect">
          <a:avLst/>
        </a:prstGeom>
      </xdr:spPr>
    </xdr:pic>
    <xdr:clientData/>
  </xdr:oneCellAnchor>
  <xdr:oneCellAnchor>
    <xdr:from>
      <xdr:col>1</xdr:col>
      <xdr:colOff>46232</xdr:colOff>
      <xdr:row>444</xdr:row>
      <xdr:rowOff>127118</xdr:rowOff>
    </xdr:from>
    <xdr:ext cx="1372692" cy="1156977"/>
    <xdr:pic>
      <xdr:nvPicPr>
        <xdr:cNvPr id="49" name="Obrázek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8" y="84068949"/>
          <a:ext cx="1372692" cy="1156977"/>
        </a:xfrm>
        <a:prstGeom prst="rect">
          <a:avLst/>
        </a:prstGeom>
      </xdr:spPr>
    </xdr:pic>
    <xdr:clientData/>
  </xdr:oneCellAnchor>
  <xdr:oneCellAnchor>
    <xdr:from>
      <xdr:col>1</xdr:col>
      <xdr:colOff>47414</xdr:colOff>
      <xdr:row>460</xdr:row>
      <xdr:rowOff>66247</xdr:rowOff>
    </xdr:from>
    <xdr:ext cx="1488186" cy="1212827"/>
    <xdr:pic>
      <xdr:nvPicPr>
        <xdr:cNvPr id="51" name="Obrázek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14" y="89961080"/>
          <a:ext cx="1488186" cy="1212827"/>
        </a:xfrm>
        <a:prstGeom prst="rect">
          <a:avLst/>
        </a:prstGeom>
      </xdr:spPr>
    </xdr:pic>
    <xdr:clientData/>
  </xdr:oneCellAnchor>
  <xdr:twoCellAnchor editAs="oneCell">
    <xdr:from>
      <xdr:col>1</xdr:col>
      <xdr:colOff>146448</xdr:colOff>
      <xdr:row>431</xdr:row>
      <xdr:rowOff>71104</xdr:rowOff>
    </xdr:from>
    <xdr:to>
      <xdr:col>2</xdr:col>
      <xdr:colOff>663629</xdr:colOff>
      <xdr:row>436</xdr:row>
      <xdr:rowOff>82179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62"/>
        <a:stretch/>
      </xdr:blipFill>
      <xdr:spPr>
        <a:xfrm>
          <a:off x="460773" y="81205054"/>
          <a:ext cx="1231556" cy="868325"/>
        </a:xfrm>
        <a:prstGeom prst="rect">
          <a:avLst/>
        </a:prstGeom>
      </xdr:spPr>
    </xdr:pic>
    <xdr:clientData/>
  </xdr:twoCellAnchor>
  <xdr:twoCellAnchor editAs="oneCell">
    <xdr:from>
      <xdr:col>1</xdr:col>
      <xdr:colOff>174552</xdr:colOff>
      <xdr:row>641</xdr:row>
      <xdr:rowOff>63792</xdr:rowOff>
    </xdr:from>
    <xdr:to>
      <xdr:col>2</xdr:col>
      <xdr:colOff>691733</xdr:colOff>
      <xdr:row>645</xdr:row>
      <xdr:rowOff>152395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62"/>
        <a:stretch/>
      </xdr:blipFill>
      <xdr:spPr>
        <a:xfrm>
          <a:off x="484668" y="127311147"/>
          <a:ext cx="1237094" cy="84174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59266</xdr:rowOff>
    </xdr:from>
    <xdr:to>
      <xdr:col>3</xdr:col>
      <xdr:colOff>93456</xdr:colOff>
      <xdr:row>100</xdr:row>
      <xdr:rowOff>120497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xmlns="" id="{5ACFEB38-0C6D-47E8-AB2B-D6FC48C5F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18995" r="8824" b="12255"/>
        <a:stretch/>
      </xdr:blipFill>
      <xdr:spPr>
        <a:xfrm>
          <a:off x="347133" y="18550466"/>
          <a:ext cx="1524323" cy="1229631"/>
        </a:xfrm>
        <a:prstGeom prst="rect">
          <a:avLst/>
        </a:prstGeom>
      </xdr:spPr>
    </xdr:pic>
    <xdr:clientData/>
  </xdr:twoCellAnchor>
  <xdr:twoCellAnchor editAs="oneCell">
    <xdr:from>
      <xdr:col>1</xdr:col>
      <xdr:colOff>93133</xdr:colOff>
      <xdr:row>108</xdr:row>
      <xdr:rowOff>15225</xdr:rowOff>
    </xdr:from>
    <xdr:to>
      <xdr:col>3</xdr:col>
      <xdr:colOff>8467</xdr:colOff>
      <xdr:row>114</xdr:row>
      <xdr:rowOff>106445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xmlns="" id="{F25373C1-3F01-46EF-9E10-99892EE2C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2" t="15527" r="7582" b="4772"/>
        <a:stretch/>
      </xdr:blipFill>
      <xdr:spPr bwMode="auto">
        <a:xfrm>
          <a:off x="403731" y="20338676"/>
          <a:ext cx="1344084" cy="1209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93133</xdr:colOff>
      <xdr:row>333</xdr:row>
      <xdr:rowOff>0</xdr:rowOff>
    </xdr:from>
    <xdr:ext cx="1371601" cy="1259619"/>
    <xdr:pic>
      <xdr:nvPicPr>
        <xdr:cNvPr id="44" name="Obrázek 43">
          <a:extLst>
            <a:ext uri="{FF2B5EF4-FFF2-40B4-BE49-F238E27FC236}">
              <a16:creationId xmlns:a16="http://schemas.microsoft.com/office/drawing/2014/main" xmlns="" id="{E13D1F18-DBA2-4989-AE53-57C3B549B7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2" t="15527" r="7582" b="4772"/>
        <a:stretch/>
      </xdr:blipFill>
      <xdr:spPr bwMode="auto">
        <a:xfrm>
          <a:off x="414866" y="21704987"/>
          <a:ext cx="1371601" cy="125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60250</xdr:colOff>
      <xdr:row>526</xdr:row>
      <xdr:rowOff>94389</xdr:rowOff>
    </xdr:from>
    <xdr:ext cx="1499412" cy="1164183"/>
    <xdr:pic>
      <xdr:nvPicPr>
        <xdr:cNvPr id="45" name="Obrázek 44">
          <a:extLst>
            <a:ext uri="{FF2B5EF4-FFF2-40B4-BE49-F238E27FC236}">
              <a16:creationId xmlns:a16="http://schemas.microsoft.com/office/drawing/2014/main" xmlns="" id="{9244FB3D-18C5-4C05-B921-233FF8B1D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83" y="67218122"/>
          <a:ext cx="1499412" cy="1164183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526</xdr:row>
      <xdr:rowOff>59266</xdr:rowOff>
    </xdr:from>
    <xdr:ext cx="1524323" cy="1229631"/>
    <xdr:pic>
      <xdr:nvPicPr>
        <xdr:cNvPr id="46" name="Obrázek 45">
          <a:extLst>
            <a:ext uri="{FF2B5EF4-FFF2-40B4-BE49-F238E27FC236}">
              <a16:creationId xmlns:a16="http://schemas.microsoft.com/office/drawing/2014/main" xmlns="" id="{FE1973DB-2769-414F-AB1A-4D3BBEDD4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18995" r="8824" b="12255"/>
        <a:stretch/>
      </xdr:blipFill>
      <xdr:spPr>
        <a:xfrm>
          <a:off x="347133" y="67182999"/>
          <a:ext cx="1524323" cy="1229631"/>
        </a:xfrm>
        <a:prstGeom prst="rect">
          <a:avLst/>
        </a:prstGeom>
      </xdr:spPr>
    </xdr:pic>
    <xdr:clientData/>
  </xdr:oneCellAnchor>
  <xdr:oneCellAnchor>
    <xdr:from>
      <xdr:col>1</xdr:col>
      <xdr:colOff>93133</xdr:colOff>
      <xdr:row>539</xdr:row>
      <xdr:rowOff>98054</xdr:rowOff>
    </xdr:from>
    <xdr:ext cx="1371601" cy="1259619"/>
    <xdr:pic>
      <xdr:nvPicPr>
        <xdr:cNvPr id="47" name="Obrázek 46">
          <a:extLst>
            <a:ext uri="{FF2B5EF4-FFF2-40B4-BE49-F238E27FC236}">
              <a16:creationId xmlns:a16="http://schemas.microsoft.com/office/drawing/2014/main" xmlns="" id="{0CFF9774-C905-4F62-8DF4-9BD1D831D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2" t="15527" r="7582" b="4772"/>
        <a:stretch/>
      </xdr:blipFill>
      <xdr:spPr bwMode="auto">
        <a:xfrm>
          <a:off x="414866" y="70337521"/>
          <a:ext cx="1371601" cy="1259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60250</xdr:colOff>
      <xdr:row>308</xdr:row>
      <xdr:rowOff>94389</xdr:rowOff>
    </xdr:from>
    <xdr:ext cx="1499412" cy="1164183"/>
    <xdr:pic>
      <xdr:nvPicPr>
        <xdr:cNvPr id="50" name="Obrázek 49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8" y="61996536"/>
          <a:ext cx="1499412" cy="1164183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308</xdr:row>
      <xdr:rowOff>59266</xdr:rowOff>
    </xdr:from>
    <xdr:ext cx="1524323" cy="1229631"/>
    <xdr:pic>
      <xdr:nvPicPr>
        <xdr:cNvPr id="52" name="Obrázek 51">
          <a:extLst>
            <a:ext uri="{FF2B5EF4-FFF2-40B4-BE49-F238E27FC236}">
              <a16:creationId xmlns:a16="http://schemas.microsoft.com/office/drawing/2014/main" xmlns="" id="{640BFB11-3606-4F10-B3B3-BF85976D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t="18995" r="8824" b="12255"/>
        <a:stretch/>
      </xdr:blipFill>
      <xdr:spPr>
        <a:xfrm>
          <a:off x="335998" y="61961413"/>
          <a:ext cx="1524323" cy="12296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4"/>
  <sheetViews>
    <sheetView tabSelected="1" zoomScale="101" zoomScaleNormal="115" workbookViewId="0"/>
  </sheetViews>
  <sheetFormatPr defaultColWidth="9.140625" defaultRowHeight="12.75" x14ac:dyDescent="0.2"/>
  <cols>
    <col min="1" max="1" width="4.7109375" style="1" customWidth="1"/>
    <col min="2" max="3" width="10.7109375" style="1" customWidth="1"/>
    <col min="4" max="4" width="23" style="1" customWidth="1"/>
    <col min="5" max="7" width="10.7109375" style="1" customWidth="1"/>
    <col min="8" max="8" width="12" style="1" customWidth="1"/>
    <col min="9" max="9" width="9.5703125" style="1" customWidth="1"/>
    <col min="10" max="10" width="14.7109375" style="1" customWidth="1"/>
    <col min="11" max="12" width="10.7109375" style="1" customWidth="1"/>
    <col min="13" max="13" width="11.5703125" style="1" customWidth="1"/>
    <col min="14" max="17" width="10.7109375" style="1" customWidth="1"/>
    <col min="18" max="16384" width="9.140625" style="1"/>
  </cols>
  <sheetData>
    <row r="1" spans="1:17" ht="30" customHeight="1" x14ac:dyDescent="0.4">
      <c r="E1" s="16" t="s">
        <v>281</v>
      </c>
    </row>
    <row r="2" spans="1:17" ht="15.6" customHeight="1" x14ac:dyDescent="0.2">
      <c r="A2" s="9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6" customHeight="1" x14ac:dyDescent="0.2">
      <c r="A3" s="12"/>
      <c r="C3" s="1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5.6" customHeight="1" x14ac:dyDescent="0.2">
      <c r="A4" s="88" t="s">
        <v>153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5.6" customHeight="1" x14ac:dyDescent="0.2">
      <c r="A5" s="88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15.6" customHeight="1" x14ac:dyDescent="0.2">
      <c r="A6" s="88"/>
      <c r="D6" s="19" t="s">
        <v>239</v>
      </c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</row>
    <row r="7" spans="1:17" ht="15.6" customHeight="1" x14ac:dyDescent="0.2">
      <c r="A7" s="88"/>
      <c r="D7" s="116" t="s">
        <v>223</v>
      </c>
      <c r="E7" s="116"/>
      <c r="F7" s="116"/>
      <c r="G7" s="116"/>
      <c r="H7" s="22"/>
      <c r="I7" s="22"/>
      <c r="J7" s="22"/>
      <c r="K7" s="22"/>
      <c r="M7" s="22"/>
      <c r="N7" s="22"/>
      <c r="O7" s="22"/>
      <c r="P7" s="22"/>
      <c r="Q7" s="22"/>
    </row>
    <row r="8" spans="1:17" ht="15.6" customHeight="1" thickBot="1" x14ac:dyDescent="0.25">
      <c r="A8" s="88"/>
      <c r="D8" s="15"/>
      <c r="E8" s="23"/>
      <c r="F8" s="23"/>
      <c r="G8" s="23"/>
      <c r="H8" s="23"/>
      <c r="I8" s="23"/>
      <c r="J8" s="23"/>
      <c r="K8" s="23"/>
      <c r="M8" s="23"/>
      <c r="N8" s="23"/>
      <c r="O8" s="23"/>
      <c r="P8" s="23"/>
      <c r="Q8" s="23"/>
    </row>
    <row r="9" spans="1:17" ht="15.6" customHeight="1" x14ac:dyDescent="0.2">
      <c r="A9" s="88"/>
      <c r="B9" s="89" t="s">
        <v>137</v>
      </c>
      <c r="C9" s="98" t="s">
        <v>0</v>
      </c>
      <c r="D9" s="98" t="s">
        <v>1</v>
      </c>
      <c r="E9" s="102" t="s">
        <v>3</v>
      </c>
      <c r="F9" s="102" t="s">
        <v>205</v>
      </c>
      <c r="G9" s="102" t="s">
        <v>242</v>
      </c>
      <c r="H9" s="102" t="s">
        <v>206</v>
      </c>
      <c r="I9" s="102" t="s">
        <v>207</v>
      </c>
      <c r="J9" s="102" t="s">
        <v>243</v>
      </c>
      <c r="K9" s="102" t="s">
        <v>208</v>
      </c>
      <c r="L9" s="110" t="s">
        <v>2</v>
      </c>
      <c r="M9" s="111"/>
      <c r="N9" s="111"/>
      <c r="O9" s="111"/>
      <c r="P9" s="111"/>
      <c r="Q9" s="112"/>
    </row>
    <row r="10" spans="1:17" ht="15.6" customHeight="1" x14ac:dyDescent="0.2">
      <c r="A10" s="88"/>
      <c r="B10" s="90"/>
      <c r="C10" s="99"/>
      <c r="D10" s="99"/>
      <c r="E10" s="105"/>
      <c r="F10" s="105"/>
      <c r="G10" s="105"/>
      <c r="H10" s="105"/>
      <c r="I10" s="103"/>
      <c r="J10" s="105"/>
      <c r="K10" s="103"/>
      <c r="L10" s="113" t="s">
        <v>154</v>
      </c>
      <c r="M10" s="114"/>
      <c r="N10" s="113" t="s">
        <v>155</v>
      </c>
      <c r="O10" s="114"/>
      <c r="P10" s="113" t="s">
        <v>156</v>
      </c>
      <c r="Q10" s="115"/>
    </row>
    <row r="11" spans="1:17" ht="15.6" customHeight="1" thickBot="1" x14ac:dyDescent="0.25">
      <c r="A11" s="88"/>
      <c r="B11" s="91"/>
      <c r="C11" s="100"/>
      <c r="D11" s="100"/>
      <c r="E11" s="106"/>
      <c r="F11" s="106"/>
      <c r="G11" s="106"/>
      <c r="H11" s="106"/>
      <c r="I11" s="104"/>
      <c r="J11" s="106"/>
      <c r="K11" s="104"/>
      <c r="L11" s="24" t="s">
        <v>6</v>
      </c>
      <c r="M11" s="25" t="s">
        <v>7</v>
      </c>
      <c r="N11" s="24" t="s">
        <v>6</v>
      </c>
      <c r="O11" s="25" t="s">
        <v>7</v>
      </c>
      <c r="P11" s="24" t="s">
        <v>6</v>
      </c>
      <c r="Q11" s="26" t="s">
        <v>7</v>
      </c>
    </row>
    <row r="12" spans="1:17" ht="15.6" customHeight="1" x14ac:dyDescent="0.2">
      <c r="A12" s="88"/>
      <c r="B12" s="27">
        <v>5011802</v>
      </c>
      <c r="C12" s="28" t="s">
        <v>143</v>
      </c>
      <c r="D12" s="29" t="s">
        <v>244</v>
      </c>
      <c r="E12" s="27">
        <v>0</v>
      </c>
      <c r="F12" s="27">
        <v>20.6</v>
      </c>
      <c r="G12" s="27">
        <v>100</v>
      </c>
      <c r="H12" s="27">
        <v>28</v>
      </c>
      <c r="I12" s="4">
        <v>130.16</v>
      </c>
      <c r="J12" s="27">
        <v>110.63</v>
      </c>
      <c r="K12" s="27">
        <f t="shared" ref="K12:K17" si="0">I12-J12</f>
        <v>19.53</v>
      </c>
      <c r="L12" s="30">
        <v>4</v>
      </c>
      <c r="M12" s="27">
        <f>H12*L12</f>
        <v>112</v>
      </c>
      <c r="N12" s="30">
        <v>8</v>
      </c>
      <c r="O12" s="27">
        <f>N12*H12</f>
        <v>224</v>
      </c>
      <c r="P12" s="30">
        <v>12</v>
      </c>
      <c r="Q12" s="27">
        <f>P12*H12</f>
        <v>336</v>
      </c>
    </row>
    <row r="13" spans="1:17" ht="15.6" customHeight="1" x14ac:dyDescent="0.2">
      <c r="A13" s="88"/>
      <c r="B13" s="31">
        <v>5001408</v>
      </c>
      <c r="C13" s="31" t="s">
        <v>19</v>
      </c>
      <c r="D13" s="32" t="s">
        <v>25</v>
      </c>
      <c r="E13" s="33">
        <v>1</v>
      </c>
      <c r="F13" s="33">
        <v>21.8</v>
      </c>
      <c r="G13" s="33">
        <v>195</v>
      </c>
      <c r="H13" s="33">
        <v>20</v>
      </c>
      <c r="I13" s="5">
        <v>108.79</v>
      </c>
      <c r="J13" s="5">
        <v>92.47</v>
      </c>
      <c r="K13" s="27">
        <f t="shared" si="0"/>
        <v>16.320000000000007</v>
      </c>
      <c r="L13" s="30">
        <v>4</v>
      </c>
      <c r="M13" s="27">
        <f t="shared" ref="M13:M17" si="1">H13*L13</f>
        <v>80</v>
      </c>
      <c r="N13" s="30">
        <v>9</v>
      </c>
      <c r="O13" s="27">
        <f t="shared" ref="O13:O17" si="2">N13*H13</f>
        <v>180</v>
      </c>
      <c r="P13" s="30">
        <v>14</v>
      </c>
      <c r="Q13" s="27">
        <f t="shared" ref="Q13:Q17" si="3">P13*H13</f>
        <v>280</v>
      </c>
    </row>
    <row r="14" spans="1:17" ht="15.6" customHeight="1" x14ac:dyDescent="0.2">
      <c r="A14" s="88"/>
      <c r="B14" s="28" t="s">
        <v>157</v>
      </c>
      <c r="C14" s="31" t="s">
        <v>20</v>
      </c>
      <c r="D14" s="32" t="s">
        <v>26</v>
      </c>
      <c r="E14" s="33">
        <v>1</v>
      </c>
      <c r="F14" s="33">
        <v>27.5</v>
      </c>
      <c r="G14" s="33">
        <v>299</v>
      </c>
      <c r="H14" s="33">
        <v>16</v>
      </c>
      <c r="I14" s="5">
        <v>97.33</v>
      </c>
      <c r="J14" s="5">
        <v>82.73</v>
      </c>
      <c r="K14" s="27">
        <f t="shared" si="0"/>
        <v>14.599999999999994</v>
      </c>
      <c r="L14" s="30">
        <v>5</v>
      </c>
      <c r="M14" s="27">
        <f t="shared" si="1"/>
        <v>80</v>
      </c>
      <c r="N14" s="30">
        <v>10</v>
      </c>
      <c r="O14" s="27">
        <f t="shared" si="2"/>
        <v>160</v>
      </c>
      <c r="P14" s="30">
        <v>16</v>
      </c>
      <c r="Q14" s="27">
        <f t="shared" si="3"/>
        <v>256</v>
      </c>
    </row>
    <row r="15" spans="1:17" ht="15.6" customHeight="1" x14ac:dyDescent="0.2">
      <c r="A15" s="88"/>
      <c r="B15" s="28" t="s">
        <v>158</v>
      </c>
      <c r="C15" s="31" t="s">
        <v>22</v>
      </c>
      <c r="D15" s="32" t="s">
        <v>27</v>
      </c>
      <c r="E15" s="33">
        <v>2</v>
      </c>
      <c r="F15" s="33">
        <v>27.5</v>
      </c>
      <c r="G15" s="33">
        <v>449</v>
      </c>
      <c r="H15" s="33">
        <v>12</v>
      </c>
      <c r="I15" s="5">
        <v>87.03</v>
      </c>
      <c r="J15" s="5">
        <v>73.97</v>
      </c>
      <c r="K15" s="27">
        <f t="shared" si="0"/>
        <v>13.060000000000002</v>
      </c>
      <c r="L15" s="30">
        <v>6</v>
      </c>
      <c r="M15" s="27">
        <f t="shared" si="1"/>
        <v>72</v>
      </c>
      <c r="N15" s="30">
        <v>12</v>
      </c>
      <c r="O15" s="27">
        <f t="shared" si="2"/>
        <v>144</v>
      </c>
      <c r="P15" s="30">
        <v>18</v>
      </c>
      <c r="Q15" s="27">
        <f t="shared" si="3"/>
        <v>216</v>
      </c>
    </row>
    <row r="16" spans="1:17" ht="15.6" customHeight="1" x14ac:dyDescent="0.2">
      <c r="A16" s="88"/>
      <c r="B16" s="28" t="s">
        <v>159</v>
      </c>
      <c r="C16" s="31" t="s">
        <v>23</v>
      </c>
      <c r="D16" s="32" t="s">
        <v>4</v>
      </c>
      <c r="E16" s="33">
        <v>3</v>
      </c>
      <c r="F16" s="33">
        <v>33.200000000000003</v>
      </c>
      <c r="G16" s="33">
        <v>599</v>
      </c>
      <c r="H16" s="33">
        <v>10</v>
      </c>
      <c r="I16" s="5">
        <v>93.13</v>
      </c>
      <c r="J16" s="5">
        <v>79.16</v>
      </c>
      <c r="K16" s="27">
        <f t="shared" si="0"/>
        <v>13.969999999999999</v>
      </c>
      <c r="L16" s="30">
        <v>5</v>
      </c>
      <c r="M16" s="27">
        <f t="shared" si="1"/>
        <v>50</v>
      </c>
      <c r="N16" s="30">
        <v>11</v>
      </c>
      <c r="O16" s="27">
        <f t="shared" si="2"/>
        <v>110</v>
      </c>
      <c r="P16" s="30">
        <v>17</v>
      </c>
      <c r="Q16" s="27">
        <f t="shared" si="3"/>
        <v>170</v>
      </c>
    </row>
    <row r="17" spans="1:20" ht="15.6" customHeight="1" x14ac:dyDescent="0.2">
      <c r="A17" s="88"/>
      <c r="B17" s="28" t="s">
        <v>160</v>
      </c>
      <c r="C17" s="31" t="s">
        <v>16</v>
      </c>
      <c r="D17" s="32" t="s">
        <v>24</v>
      </c>
      <c r="E17" s="33" t="s">
        <v>21</v>
      </c>
      <c r="F17" s="33">
        <v>37.1</v>
      </c>
      <c r="G17" s="33">
        <v>799</v>
      </c>
      <c r="H17" s="33">
        <v>10</v>
      </c>
      <c r="I17" s="5">
        <v>83.97</v>
      </c>
      <c r="J17" s="5">
        <v>71.37</v>
      </c>
      <c r="K17" s="27">
        <f t="shared" si="0"/>
        <v>12.599999999999994</v>
      </c>
      <c r="L17" s="30">
        <v>6</v>
      </c>
      <c r="M17" s="27">
        <f t="shared" si="1"/>
        <v>60</v>
      </c>
      <c r="N17" s="30">
        <v>12</v>
      </c>
      <c r="O17" s="27">
        <f t="shared" si="2"/>
        <v>120</v>
      </c>
      <c r="P17" s="30">
        <v>18</v>
      </c>
      <c r="Q17" s="27">
        <f t="shared" si="3"/>
        <v>180</v>
      </c>
    </row>
    <row r="18" spans="1:20" ht="15.6" customHeight="1" x14ac:dyDescent="0.2">
      <c r="A18" s="88"/>
      <c r="B18" s="35"/>
      <c r="C18" s="35"/>
      <c r="D18" s="15"/>
      <c r="E18" s="23"/>
      <c r="F18" s="23"/>
      <c r="G18" s="23"/>
      <c r="H18" s="23"/>
      <c r="I18" s="3"/>
      <c r="J18" s="3"/>
    </row>
    <row r="19" spans="1:20" ht="15.6" customHeight="1" x14ac:dyDescent="0.2">
      <c r="A19" s="88"/>
      <c r="B19" s="35"/>
      <c r="C19" s="35"/>
      <c r="D19" s="15"/>
      <c r="E19" s="23"/>
      <c r="F19" s="23"/>
      <c r="G19" s="23"/>
      <c r="H19" s="23"/>
      <c r="I19" s="3"/>
      <c r="J19" s="3"/>
    </row>
    <row r="20" spans="1:20" ht="15.6" customHeight="1" x14ac:dyDescent="0.2">
      <c r="A20" s="88"/>
      <c r="B20" s="35"/>
      <c r="C20" s="35"/>
      <c r="E20" s="23"/>
      <c r="F20" s="23"/>
      <c r="G20" s="23"/>
      <c r="H20" s="23"/>
      <c r="I20" s="3"/>
      <c r="J20" s="3"/>
    </row>
    <row r="21" spans="1:20" ht="15.6" customHeight="1" x14ac:dyDescent="0.2">
      <c r="A21" s="88"/>
      <c r="B21" s="35"/>
      <c r="C21" s="35"/>
      <c r="D21" s="15"/>
      <c r="E21" s="23"/>
      <c r="F21" s="23"/>
      <c r="G21" s="23"/>
      <c r="H21" s="23"/>
      <c r="I21" s="3"/>
      <c r="J21" s="3"/>
    </row>
    <row r="22" spans="1:20" ht="15.6" customHeight="1" x14ac:dyDescent="0.2">
      <c r="A22" s="88"/>
      <c r="C22" s="35"/>
      <c r="D22" s="15"/>
      <c r="E22" s="23"/>
      <c r="F22" s="23"/>
      <c r="G22" s="23"/>
      <c r="H22" s="23"/>
      <c r="I22" s="3"/>
      <c r="J22" s="3"/>
      <c r="T22" s="3"/>
    </row>
    <row r="23" spans="1:20" ht="15.6" customHeight="1" x14ac:dyDescent="0.2">
      <c r="A23" s="88"/>
      <c r="D23" s="19" t="s">
        <v>238</v>
      </c>
      <c r="E23" s="21"/>
      <c r="F23" s="21"/>
      <c r="G23" s="21"/>
      <c r="H23" s="21"/>
      <c r="I23" s="21"/>
      <c r="J23" s="21"/>
      <c r="T23" s="3"/>
    </row>
    <row r="24" spans="1:20" ht="15.6" customHeight="1" x14ac:dyDescent="0.2">
      <c r="A24" s="88"/>
      <c r="D24" s="15" t="s">
        <v>222</v>
      </c>
      <c r="E24" s="36"/>
      <c r="F24" s="36"/>
      <c r="G24" s="36"/>
      <c r="H24" s="36"/>
      <c r="I24" s="36"/>
      <c r="J24" s="22"/>
      <c r="K24" s="22"/>
      <c r="L24" s="22"/>
      <c r="M24" s="22"/>
      <c r="N24" s="22"/>
      <c r="O24" s="22"/>
      <c r="P24" s="22"/>
      <c r="Q24" s="22"/>
    </row>
    <row r="25" spans="1:20" ht="15.6" customHeight="1" thickBot="1" x14ac:dyDescent="0.25">
      <c r="A25" s="88"/>
      <c r="D25" s="1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0" ht="15.6" customHeight="1" x14ac:dyDescent="0.2">
      <c r="A26" s="88"/>
      <c r="B26" s="89" t="s">
        <v>137</v>
      </c>
      <c r="C26" s="98" t="s">
        <v>0</v>
      </c>
      <c r="D26" s="98" t="s">
        <v>1</v>
      </c>
      <c r="E26" s="102" t="s">
        <v>3</v>
      </c>
      <c r="F26" s="102" t="s">
        <v>205</v>
      </c>
      <c r="G26" s="102" t="s">
        <v>242</v>
      </c>
      <c r="H26" s="102" t="s">
        <v>206</v>
      </c>
      <c r="I26" s="102" t="s">
        <v>207</v>
      </c>
      <c r="J26" s="102" t="s">
        <v>243</v>
      </c>
      <c r="K26" s="102" t="s">
        <v>208</v>
      </c>
      <c r="L26" s="110" t="s">
        <v>2</v>
      </c>
      <c r="M26" s="111"/>
      <c r="N26" s="111"/>
      <c r="O26" s="111"/>
      <c r="P26" s="111"/>
      <c r="Q26" s="112"/>
    </row>
    <row r="27" spans="1:20" ht="15.6" customHeight="1" x14ac:dyDescent="0.2">
      <c r="A27" s="88"/>
      <c r="B27" s="90"/>
      <c r="C27" s="99"/>
      <c r="D27" s="99"/>
      <c r="E27" s="105"/>
      <c r="F27" s="105"/>
      <c r="G27" s="105"/>
      <c r="H27" s="105"/>
      <c r="I27" s="103"/>
      <c r="J27" s="105"/>
      <c r="K27" s="103"/>
      <c r="L27" s="113" t="s">
        <v>154</v>
      </c>
      <c r="M27" s="114"/>
      <c r="N27" s="113" t="s">
        <v>155</v>
      </c>
      <c r="O27" s="114"/>
      <c r="P27" s="113" t="s">
        <v>156</v>
      </c>
      <c r="Q27" s="115"/>
    </row>
    <row r="28" spans="1:20" ht="15.6" customHeight="1" thickBot="1" x14ac:dyDescent="0.25">
      <c r="A28" s="12"/>
      <c r="B28" s="91"/>
      <c r="C28" s="100"/>
      <c r="D28" s="100"/>
      <c r="E28" s="106"/>
      <c r="F28" s="106"/>
      <c r="G28" s="106"/>
      <c r="H28" s="106"/>
      <c r="I28" s="104"/>
      <c r="J28" s="106"/>
      <c r="K28" s="104"/>
      <c r="L28" s="24" t="s">
        <v>6</v>
      </c>
      <c r="M28" s="25" t="s">
        <v>7</v>
      </c>
      <c r="N28" s="24" t="s">
        <v>6</v>
      </c>
      <c r="O28" s="25" t="s">
        <v>7</v>
      </c>
      <c r="P28" s="24" t="s">
        <v>6</v>
      </c>
      <c r="Q28" s="26" t="s">
        <v>7</v>
      </c>
    </row>
    <row r="29" spans="1:20" ht="15.6" customHeight="1" x14ac:dyDescent="0.2">
      <c r="A29" s="12"/>
      <c r="B29" s="28" t="s">
        <v>280</v>
      </c>
      <c r="C29" s="28" t="s">
        <v>143</v>
      </c>
      <c r="D29" s="37" t="s">
        <v>10</v>
      </c>
      <c r="E29" s="38">
        <v>4</v>
      </c>
      <c r="F29" s="38">
        <v>39.5</v>
      </c>
      <c r="G29" s="38">
        <v>1000</v>
      </c>
      <c r="H29" s="38">
        <v>10</v>
      </c>
      <c r="I29" s="4">
        <v>87.33</v>
      </c>
      <c r="J29" s="4">
        <v>74.23</v>
      </c>
      <c r="K29" s="4">
        <f>I29-J29</f>
        <v>13.099999999999994</v>
      </c>
      <c r="L29" s="83">
        <v>6</v>
      </c>
      <c r="M29" s="38">
        <f>H29*L29</f>
        <v>60</v>
      </c>
      <c r="N29" s="83">
        <v>12</v>
      </c>
      <c r="O29" s="38">
        <f>N29*H29</f>
        <v>120</v>
      </c>
      <c r="P29" s="83">
        <v>18</v>
      </c>
      <c r="Q29" s="38">
        <f>P29*H29</f>
        <v>180</v>
      </c>
    </row>
    <row r="30" spans="1:20" ht="15.6" customHeight="1" x14ac:dyDescent="0.2">
      <c r="A30" s="12"/>
      <c r="B30" s="28" t="s">
        <v>245</v>
      </c>
      <c r="C30" s="28" t="s">
        <v>143</v>
      </c>
      <c r="D30" s="32" t="s">
        <v>10</v>
      </c>
      <c r="E30" s="33">
        <v>4</v>
      </c>
      <c r="F30" s="33">
        <v>39.5</v>
      </c>
      <c r="G30" s="33">
        <v>1000</v>
      </c>
      <c r="H30" s="33">
        <v>30</v>
      </c>
      <c r="I30" s="5">
        <v>285.55</v>
      </c>
      <c r="J30" s="5">
        <v>242.71</v>
      </c>
      <c r="K30" s="5">
        <f>I30-J30</f>
        <v>42.84</v>
      </c>
      <c r="L30" s="83">
        <v>1</v>
      </c>
      <c r="M30" s="38">
        <f t="shared" ref="M30:M33" si="4">H30*L30</f>
        <v>30</v>
      </c>
      <c r="N30" s="83">
        <v>3</v>
      </c>
      <c r="O30" s="38">
        <f t="shared" ref="O30:O33" si="5">N30*H30</f>
        <v>90</v>
      </c>
      <c r="P30" s="83">
        <v>5</v>
      </c>
      <c r="Q30" s="38">
        <f t="shared" ref="Q30:Q33" si="6">P30*H30</f>
        <v>150</v>
      </c>
    </row>
    <row r="31" spans="1:20" ht="15.6" customHeight="1" x14ac:dyDescent="0.2">
      <c r="A31" s="12"/>
      <c r="B31" s="28" t="s">
        <v>164</v>
      </c>
      <c r="C31" s="31" t="s">
        <v>17</v>
      </c>
      <c r="D31" s="32" t="s">
        <v>11</v>
      </c>
      <c r="E31" s="33">
        <v>5</v>
      </c>
      <c r="F31" s="33">
        <v>48.6</v>
      </c>
      <c r="G31" s="33">
        <v>1100</v>
      </c>
      <c r="H31" s="33">
        <v>38</v>
      </c>
      <c r="I31" s="5">
        <v>378.7</v>
      </c>
      <c r="J31" s="5">
        <v>321.89</v>
      </c>
      <c r="K31" s="5">
        <f>I31-J31</f>
        <v>56.81</v>
      </c>
      <c r="L31" s="83">
        <v>1</v>
      </c>
      <c r="M31" s="38">
        <f t="shared" si="4"/>
        <v>38</v>
      </c>
      <c r="N31" s="83">
        <v>2</v>
      </c>
      <c r="O31" s="38">
        <f t="shared" si="5"/>
        <v>76</v>
      </c>
      <c r="P31" s="83">
        <v>4</v>
      </c>
      <c r="Q31" s="38">
        <f t="shared" si="6"/>
        <v>152</v>
      </c>
    </row>
    <row r="32" spans="1:20" ht="15.6" customHeight="1" x14ac:dyDescent="0.2">
      <c r="A32" s="12"/>
      <c r="B32" s="28" t="s">
        <v>165</v>
      </c>
      <c r="C32" s="31" t="s">
        <v>128</v>
      </c>
      <c r="D32" s="32" t="s">
        <v>144</v>
      </c>
      <c r="E32" s="33">
        <v>6</v>
      </c>
      <c r="F32" s="33">
        <v>48.6</v>
      </c>
      <c r="G32" s="33">
        <v>1250</v>
      </c>
      <c r="H32" s="33">
        <v>38</v>
      </c>
      <c r="I32" s="5">
        <v>378.7</v>
      </c>
      <c r="J32" s="5">
        <v>321.89</v>
      </c>
      <c r="K32" s="5">
        <f>I32-J32</f>
        <v>56.81</v>
      </c>
      <c r="L32" s="83">
        <v>1</v>
      </c>
      <c r="M32" s="38">
        <f t="shared" si="4"/>
        <v>38</v>
      </c>
      <c r="N32" s="83">
        <v>2</v>
      </c>
      <c r="O32" s="38">
        <f t="shared" si="5"/>
        <v>76</v>
      </c>
      <c r="P32" s="83">
        <v>4</v>
      </c>
      <c r="Q32" s="38">
        <f t="shared" si="6"/>
        <v>152</v>
      </c>
    </row>
    <row r="33" spans="1:17" ht="15.6" customHeight="1" x14ac:dyDescent="0.2">
      <c r="A33" s="12"/>
      <c r="B33" s="28" t="s">
        <v>166</v>
      </c>
      <c r="C33" s="31" t="s">
        <v>18</v>
      </c>
      <c r="D33" s="32" t="s">
        <v>12</v>
      </c>
      <c r="E33" s="33">
        <v>7</v>
      </c>
      <c r="F33" s="33">
        <v>48.6</v>
      </c>
      <c r="G33" s="33">
        <v>1499</v>
      </c>
      <c r="H33" s="33">
        <v>34</v>
      </c>
      <c r="I33" s="5">
        <v>378.7</v>
      </c>
      <c r="J33" s="5">
        <v>321.89</v>
      </c>
      <c r="K33" s="5">
        <f>I33-J33</f>
        <v>56.81</v>
      </c>
      <c r="L33" s="83">
        <v>1</v>
      </c>
      <c r="M33" s="38">
        <f t="shared" si="4"/>
        <v>34</v>
      </c>
      <c r="N33" s="83">
        <v>2</v>
      </c>
      <c r="O33" s="38">
        <f t="shared" si="5"/>
        <v>68</v>
      </c>
      <c r="P33" s="83">
        <v>4</v>
      </c>
      <c r="Q33" s="38">
        <f t="shared" si="6"/>
        <v>136</v>
      </c>
    </row>
    <row r="34" spans="1:17" ht="15.6" customHeight="1" x14ac:dyDescent="0.2">
      <c r="A34" s="12"/>
    </row>
    <row r="35" spans="1:17" ht="15.6" customHeight="1" x14ac:dyDescent="0.2">
      <c r="A35" s="12"/>
      <c r="B35" s="35"/>
      <c r="C35" s="35"/>
      <c r="D35" s="15"/>
      <c r="E35" s="23"/>
      <c r="F35" s="23"/>
      <c r="G35" s="23"/>
      <c r="H35" s="23"/>
      <c r="I35" s="3"/>
      <c r="J35" s="3"/>
    </row>
    <row r="36" spans="1:17" ht="15.6" customHeight="1" x14ac:dyDescent="0.2">
      <c r="A36" s="12"/>
      <c r="B36" s="35"/>
      <c r="C36" s="35"/>
      <c r="D36" s="15"/>
      <c r="E36" s="23"/>
      <c r="F36" s="23"/>
      <c r="G36" s="23"/>
      <c r="H36" s="23"/>
      <c r="I36" s="3"/>
      <c r="J36" s="3"/>
    </row>
    <row r="37" spans="1:17" ht="15.6" customHeight="1" x14ac:dyDescent="0.2">
      <c r="A37" s="12"/>
      <c r="C37" s="23"/>
      <c r="D37" s="19" t="s">
        <v>240</v>
      </c>
      <c r="E37" s="23"/>
      <c r="F37" s="23"/>
      <c r="G37" s="23"/>
      <c r="H37" s="23"/>
      <c r="I37" s="3"/>
      <c r="J37" s="3"/>
    </row>
    <row r="38" spans="1:17" ht="15.6" customHeight="1" x14ac:dyDescent="0.2">
      <c r="A38" s="12"/>
      <c r="D38" s="15" t="s">
        <v>218</v>
      </c>
      <c r="E38" s="22"/>
      <c r="F38" s="22"/>
      <c r="G38" s="22"/>
      <c r="H38" s="22"/>
      <c r="I38" s="22"/>
      <c r="J38" s="22"/>
    </row>
    <row r="39" spans="1:17" ht="15.6" customHeight="1" thickBot="1" x14ac:dyDescent="0.25">
      <c r="A39" s="12"/>
      <c r="E39" s="41"/>
      <c r="F39" s="41"/>
      <c r="G39" s="41"/>
      <c r="H39" s="41"/>
      <c r="I39" s="41"/>
      <c r="J39" s="23"/>
      <c r="K39" s="23"/>
      <c r="L39" s="23"/>
      <c r="M39" s="23"/>
      <c r="N39" s="23"/>
      <c r="O39" s="23"/>
      <c r="P39" s="23"/>
      <c r="Q39" s="23"/>
    </row>
    <row r="40" spans="1:17" ht="15.6" customHeight="1" x14ac:dyDescent="0.2">
      <c r="A40" s="12"/>
      <c r="B40" s="89" t="s">
        <v>137</v>
      </c>
      <c r="C40" s="98" t="s">
        <v>0</v>
      </c>
      <c r="D40" s="98" t="s">
        <v>1</v>
      </c>
      <c r="E40" s="102" t="s">
        <v>3</v>
      </c>
      <c r="F40" s="102" t="s">
        <v>205</v>
      </c>
      <c r="G40" s="102" t="s">
        <v>242</v>
      </c>
      <c r="H40" s="102" t="s">
        <v>206</v>
      </c>
      <c r="I40" s="102" t="s">
        <v>207</v>
      </c>
      <c r="J40" s="102" t="s">
        <v>243</v>
      </c>
      <c r="K40" s="102" t="s">
        <v>208</v>
      </c>
      <c r="L40" s="110" t="s">
        <v>2</v>
      </c>
      <c r="M40" s="111"/>
      <c r="N40" s="111"/>
      <c r="O40" s="111"/>
      <c r="P40" s="111"/>
      <c r="Q40" s="112"/>
    </row>
    <row r="41" spans="1:17" ht="15.6" customHeight="1" x14ac:dyDescent="0.2">
      <c r="A41" s="12"/>
      <c r="B41" s="90"/>
      <c r="C41" s="99"/>
      <c r="D41" s="99"/>
      <c r="E41" s="105"/>
      <c r="F41" s="105"/>
      <c r="G41" s="105"/>
      <c r="H41" s="105"/>
      <c r="I41" s="103"/>
      <c r="J41" s="105"/>
      <c r="K41" s="103"/>
      <c r="L41" s="113" t="s">
        <v>154</v>
      </c>
      <c r="M41" s="114"/>
      <c r="N41" s="113" t="s">
        <v>155</v>
      </c>
      <c r="O41" s="114"/>
      <c r="P41" s="113" t="s">
        <v>156</v>
      </c>
      <c r="Q41" s="115"/>
    </row>
    <row r="42" spans="1:17" ht="15.6" customHeight="1" thickBot="1" x14ac:dyDescent="0.25">
      <c r="A42" s="12"/>
      <c r="B42" s="91"/>
      <c r="C42" s="100"/>
      <c r="D42" s="100"/>
      <c r="E42" s="106"/>
      <c r="F42" s="106"/>
      <c r="G42" s="106"/>
      <c r="H42" s="106"/>
      <c r="I42" s="104"/>
      <c r="J42" s="106"/>
      <c r="K42" s="104"/>
      <c r="L42" s="24" t="s">
        <v>6</v>
      </c>
      <c r="M42" s="25" t="s">
        <v>7</v>
      </c>
      <c r="N42" s="24" t="s">
        <v>6</v>
      </c>
      <c r="O42" s="25" t="s">
        <v>7</v>
      </c>
      <c r="P42" s="24" t="s">
        <v>6</v>
      </c>
      <c r="Q42" s="26" t="s">
        <v>7</v>
      </c>
    </row>
    <row r="43" spans="1:17" ht="15.6" customHeight="1" x14ac:dyDescent="0.2">
      <c r="A43" s="12"/>
      <c r="B43" s="28">
        <v>5001450</v>
      </c>
      <c r="C43" s="28" t="s">
        <v>8</v>
      </c>
      <c r="D43" s="37" t="s">
        <v>146</v>
      </c>
      <c r="E43" s="38">
        <v>1</v>
      </c>
      <c r="F43" s="38"/>
      <c r="G43" s="38">
        <v>110</v>
      </c>
      <c r="H43" s="38">
        <v>25</v>
      </c>
      <c r="I43" s="4">
        <v>276.76</v>
      </c>
      <c r="J43" s="4">
        <v>235.24</v>
      </c>
      <c r="K43" s="4">
        <f>I43-J43</f>
        <v>41.519999999999982</v>
      </c>
      <c r="L43" s="83">
        <v>1</v>
      </c>
      <c r="M43" s="38">
        <f>H43*L43</f>
        <v>25</v>
      </c>
      <c r="N43" s="83">
        <v>3</v>
      </c>
      <c r="O43" s="38">
        <f>H43*N43</f>
        <v>75</v>
      </c>
      <c r="P43" s="83">
        <v>5</v>
      </c>
      <c r="Q43" s="38">
        <f>H43*P43</f>
        <v>125</v>
      </c>
    </row>
    <row r="44" spans="1:17" ht="15.6" customHeight="1" x14ac:dyDescent="0.2">
      <c r="A44" s="12"/>
      <c r="B44" s="28">
        <v>5001451</v>
      </c>
      <c r="C44" s="31" t="s">
        <v>9</v>
      </c>
      <c r="D44" s="32" t="s">
        <v>147</v>
      </c>
      <c r="E44" s="33">
        <v>2</v>
      </c>
      <c r="F44" s="33"/>
      <c r="G44" s="33">
        <v>190</v>
      </c>
      <c r="H44" s="33">
        <v>16</v>
      </c>
      <c r="I44" s="5">
        <v>185.13</v>
      </c>
      <c r="J44" s="5">
        <v>157.36000000000001</v>
      </c>
      <c r="K44" s="5">
        <f>I44-J44</f>
        <v>27.769999999999982</v>
      </c>
      <c r="L44" s="83">
        <v>2</v>
      </c>
      <c r="M44" s="38">
        <f>H44*L44</f>
        <v>32</v>
      </c>
      <c r="N44" s="83">
        <v>5</v>
      </c>
      <c r="O44" s="38">
        <f>H44*N44</f>
        <v>80</v>
      </c>
      <c r="P44" s="83">
        <v>8</v>
      </c>
      <c r="Q44" s="38">
        <f>H44*P44</f>
        <v>128</v>
      </c>
    </row>
    <row r="45" spans="1:17" ht="15.6" customHeight="1" x14ac:dyDescent="0.2">
      <c r="A45" s="11"/>
      <c r="B45" s="35"/>
      <c r="C45" s="35"/>
      <c r="D45" s="15"/>
      <c r="E45" s="23"/>
      <c r="F45" s="23"/>
      <c r="G45" s="23"/>
      <c r="H45" s="23"/>
      <c r="I45" s="3"/>
      <c r="J45" s="3"/>
      <c r="K45" s="3"/>
      <c r="L45" s="42"/>
      <c r="M45" s="8"/>
      <c r="N45" s="42"/>
      <c r="O45" s="8"/>
      <c r="P45" s="42"/>
      <c r="Q45" s="8"/>
    </row>
    <row r="46" spans="1:17" ht="15.6" customHeight="1" x14ac:dyDescent="0.2">
      <c r="A46" s="11"/>
      <c r="B46" s="35"/>
      <c r="C46" s="35"/>
      <c r="D46" s="15"/>
      <c r="E46" s="23"/>
      <c r="F46" s="23"/>
      <c r="G46" s="23"/>
      <c r="H46" s="23"/>
      <c r="I46" s="3"/>
      <c r="J46" s="3"/>
      <c r="K46" s="3"/>
      <c r="L46" s="42"/>
      <c r="M46" s="8"/>
      <c r="N46" s="42"/>
      <c r="O46" s="8"/>
      <c r="P46" s="42"/>
      <c r="Q46" s="8"/>
    </row>
    <row r="47" spans="1:17" ht="15.6" customHeight="1" x14ac:dyDescent="0.2">
      <c r="A47" s="12"/>
      <c r="B47" s="35"/>
      <c r="C47" s="35"/>
      <c r="D47" s="15"/>
      <c r="E47" s="23"/>
      <c r="F47" s="23"/>
      <c r="G47" s="23"/>
      <c r="H47" s="23"/>
      <c r="I47" s="3"/>
      <c r="J47" s="3"/>
      <c r="K47" s="3"/>
      <c r="L47" s="42"/>
      <c r="M47" s="8"/>
      <c r="N47" s="42"/>
      <c r="O47" s="8"/>
      <c r="P47" s="42"/>
      <c r="Q47" s="8"/>
    </row>
    <row r="48" spans="1:17" ht="15.6" customHeight="1" x14ac:dyDescent="0.2">
      <c r="A48" s="88" t="s">
        <v>153</v>
      </c>
      <c r="B48" s="35"/>
      <c r="C48" s="35"/>
      <c r="D48" s="15"/>
      <c r="E48" s="23"/>
      <c r="F48" s="23"/>
      <c r="G48" s="23"/>
      <c r="H48" s="23"/>
      <c r="I48" s="3"/>
      <c r="J48" s="3"/>
      <c r="K48" s="3"/>
      <c r="L48" s="43"/>
      <c r="M48" s="8"/>
      <c r="N48" s="8"/>
      <c r="O48" s="8"/>
      <c r="P48" s="8"/>
      <c r="Q48" s="8"/>
    </row>
    <row r="49" spans="1:17" ht="15.6" customHeight="1" x14ac:dyDescent="0.2">
      <c r="A49" s="88"/>
      <c r="B49" s="35"/>
      <c r="C49" s="35"/>
      <c r="D49" s="15"/>
      <c r="E49" s="23"/>
      <c r="F49" s="23"/>
      <c r="G49" s="23"/>
      <c r="H49" s="23"/>
      <c r="I49" s="3"/>
      <c r="J49" s="3"/>
    </row>
    <row r="50" spans="1:17" ht="15.6" customHeight="1" x14ac:dyDescent="0.2">
      <c r="A50" s="88"/>
      <c r="B50" s="35"/>
      <c r="C50" s="35"/>
      <c r="D50" s="15"/>
      <c r="E50" s="23"/>
      <c r="F50" s="23"/>
      <c r="G50" s="23"/>
      <c r="H50" s="23"/>
      <c r="I50" s="3"/>
      <c r="J50" s="3"/>
    </row>
    <row r="51" spans="1:17" ht="15.6" customHeight="1" x14ac:dyDescent="0.2">
      <c r="A51" s="88"/>
      <c r="B51" s="35"/>
      <c r="C51" s="35"/>
      <c r="D51" s="15"/>
      <c r="E51" s="23"/>
      <c r="F51" s="23"/>
      <c r="G51" s="23"/>
      <c r="H51" s="23"/>
      <c r="I51" s="3"/>
      <c r="J51" s="3"/>
    </row>
    <row r="52" spans="1:17" ht="15.6" customHeight="1" x14ac:dyDescent="0.2">
      <c r="A52" s="88"/>
      <c r="C52" s="35"/>
      <c r="D52" s="19" t="s">
        <v>227</v>
      </c>
      <c r="E52" s="23"/>
      <c r="F52" s="23"/>
      <c r="G52" s="36"/>
      <c r="H52" s="36"/>
      <c r="I52" s="36"/>
      <c r="J52" s="36"/>
    </row>
    <row r="53" spans="1:17" ht="15.6" customHeight="1" x14ac:dyDescent="0.2">
      <c r="A53" s="88"/>
      <c r="D53" s="15" t="s">
        <v>228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5.6" customHeight="1" thickBot="1" x14ac:dyDescent="0.25">
      <c r="A54" s="88"/>
      <c r="D54" s="1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5.6" customHeight="1" x14ac:dyDescent="0.2">
      <c r="A55" s="88"/>
      <c r="B55" s="89" t="s">
        <v>137</v>
      </c>
      <c r="C55" s="98" t="s">
        <v>0</v>
      </c>
      <c r="D55" s="98" t="s">
        <v>1</v>
      </c>
      <c r="E55" s="102" t="s">
        <v>3</v>
      </c>
      <c r="F55" s="102" t="s">
        <v>205</v>
      </c>
      <c r="G55" s="102" t="s">
        <v>242</v>
      </c>
      <c r="H55" s="102" t="s">
        <v>206</v>
      </c>
      <c r="I55" s="102" t="s">
        <v>207</v>
      </c>
      <c r="J55" s="102" t="s">
        <v>243</v>
      </c>
      <c r="K55" s="102" t="s">
        <v>208</v>
      </c>
      <c r="L55" s="110" t="s">
        <v>2</v>
      </c>
      <c r="M55" s="111"/>
      <c r="N55" s="111"/>
      <c r="O55" s="111"/>
      <c r="P55" s="111"/>
      <c r="Q55" s="112"/>
    </row>
    <row r="56" spans="1:17" ht="15.6" customHeight="1" x14ac:dyDescent="0.2">
      <c r="A56" s="88"/>
      <c r="B56" s="90"/>
      <c r="C56" s="99"/>
      <c r="D56" s="99"/>
      <c r="E56" s="105"/>
      <c r="F56" s="105"/>
      <c r="G56" s="105"/>
      <c r="H56" s="105"/>
      <c r="I56" s="103"/>
      <c r="J56" s="105"/>
      <c r="K56" s="103"/>
      <c r="L56" s="113" t="s">
        <v>154</v>
      </c>
      <c r="M56" s="114"/>
      <c r="N56" s="113" t="s">
        <v>155</v>
      </c>
      <c r="O56" s="114"/>
      <c r="P56" s="113" t="s">
        <v>156</v>
      </c>
      <c r="Q56" s="115"/>
    </row>
    <row r="57" spans="1:17" ht="15.6" customHeight="1" thickBot="1" x14ac:dyDescent="0.25">
      <c r="A57" s="88"/>
      <c r="B57" s="91"/>
      <c r="C57" s="100"/>
      <c r="D57" s="100"/>
      <c r="E57" s="106"/>
      <c r="F57" s="106"/>
      <c r="G57" s="106"/>
      <c r="H57" s="106"/>
      <c r="I57" s="104"/>
      <c r="J57" s="106"/>
      <c r="K57" s="104"/>
      <c r="L57" s="24" t="s">
        <v>6</v>
      </c>
      <c r="M57" s="25" t="s">
        <v>7</v>
      </c>
      <c r="N57" s="24" t="s">
        <v>6</v>
      </c>
      <c r="O57" s="25" t="s">
        <v>7</v>
      </c>
      <c r="P57" s="24" t="s">
        <v>6</v>
      </c>
      <c r="Q57" s="26" t="s">
        <v>7</v>
      </c>
    </row>
    <row r="58" spans="1:17" ht="15.6" customHeight="1" x14ac:dyDescent="0.2">
      <c r="A58" s="88"/>
      <c r="B58" s="28" t="s">
        <v>167</v>
      </c>
      <c r="C58" s="28" t="s">
        <v>28</v>
      </c>
      <c r="D58" s="37" t="s">
        <v>29</v>
      </c>
      <c r="E58" s="38">
        <v>6</v>
      </c>
      <c r="F58" s="38">
        <v>58</v>
      </c>
      <c r="G58" s="38">
        <v>1450</v>
      </c>
      <c r="H58" s="38">
        <v>35</v>
      </c>
      <c r="I58" s="4">
        <v>335.56</v>
      </c>
      <c r="J58" s="44">
        <v>285.22000000000003</v>
      </c>
      <c r="K58" s="4">
        <f>I58-J58</f>
        <v>50.339999999999975</v>
      </c>
      <c r="L58" s="83">
        <v>1</v>
      </c>
      <c r="M58" s="38">
        <f>H58*L58</f>
        <v>35</v>
      </c>
      <c r="N58" s="83">
        <v>3</v>
      </c>
      <c r="O58" s="38">
        <f>H58*N58</f>
        <v>105</v>
      </c>
      <c r="P58" s="83">
        <v>4</v>
      </c>
      <c r="Q58" s="38">
        <f>H58*P58</f>
        <v>140</v>
      </c>
    </row>
    <row r="59" spans="1:17" ht="15.6" customHeight="1" x14ac:dyDescent="0.2">
      <c r="A59" s="88"/>
      <c r="B59" s="31">
        <v>5001442</v>
      </c>
      <c r="C59" s="31" t="s">
        <v>32</v>
      </c>
      <c r="D59" s="32" t="s">
        <v>30</v>
      </c>
      <c r="E59" s="33">
        <v>7</v>
      </c>
      <c r="F59" s="33">
        <v>65</v>
      </c>
      <c r="G59" s="33">
        <v>1800</v>
      </c>
      <c r="H59" s="33">
        <v>28</v>
      </c>
      <c r="I59" s="5">
        <v>315.31</v>
      </c>
      <c r="J59" s="45">
        <v>268.01</v>
      </c>
      <c r="K59" s="5">
        <f>I59-J59</f>
        <v>47.300000000000011</v>
      </c>
      <c r="L59" s="83">
        <v>1</v>
      </c>
      <c r="M59" s="38">
        <f t="shared" ref="M59:M61" si="7">H59*L59</f>
        <v>28</v>
      </c>
      <c r="N59" s="83">
        <v>3</v>
      </c>
      <c r="O59" s="38">
        <f t="shared" ref="O59:O61" si="8">H59*N59</f>
        <v>84</v>
      </c>
      <c r="P59" s="83">
        <v>5</v>
      </c>
      <c r="Q59" s="38">
        <f t="shared" ref="Q59:Q61" si="9">H59*P59</f>
        <v>140</v>
      </c>
    </row>
    <row r="60" spans="1:17" ht="15.6" customHeight="1" x14ac:dyDescent="0.2">
      <c r="A60" s="88"/>
      <c r="B60" s="31" t="s">
        <v>168</v>
      </c>
      <c r="C60" s="31" t="s">
        <v>33</v>
      </c>
      <c r="D60" s="32" t="s">
        <v>31</v>
      </c>
      <c r="E60" s="33">
        <v>8</v>
      </c>
      <c r="F60" s="33">
        <v>70</v>
      </c>
      <c r="G60" s="33">
        <v>2470</v>
      </c>
      <c r="H60" s="33">
        <v>28</v>
      </c>
      <c r="I60" s="5">
        <v>377.93</v>
      </c>
      <c r="J60" s="45">
        <v>321.24</v>
      </c>
      <c r="K60" s="5">
        <f>I60-J60</f>
        <v>56.69</v>
      </c>
      <c r="L60" s="83">
        <v>1</v>
      </c>
      <c r="M60" s="38">
        <f t="shared" si="7"/>
        <v>28</v>
      </c>
      <c r="N60" s="83">
        <v>2</v>
      </c>
      <c r="O60" s="38">
        <f t="shared" si="8"/>
        <v>56</v>
      </c>
      <c r="P60" s="83">
        <v>4</v>
      </c>
      <c r="Q60" s="38">
        <f t="shared" si="9"/>
        <v>112</v>
      </c>
    </row>
    <row r="61" spans="1:17" ht="15.6" customHeight="1" x14ac:dyDescent="0.2">
      <c r="A61" s="88"/>
      <c r="B61" s="31" t="s">
        <v>169</v>
      </c>
      <c r="C61" s="31" t="s">
        <v>129</v>
      </c>
      <c r="D61" s="32" t="s">
        <v>145</v>
      </c>
      <c r="E61" s="33">
        <v>9</v>
      </c>
      <c r="F61" s="33">
        <v>70</v>
      </c>
      <c r="G61" s="33">
        <v>2840</v>
      </c>
      <c r="H61" s="33">
        <v>28</v>
      </c>
      <c r="I61" s="5">
        <v>473.74</v>
      </c>
      <c r="J61" s="45">
        <v>402.67</v>
      </c>
      <c r="K61" s="5">
        <f>I61-J61</f>
        <v>71.069999999999993</v>
      </c>
      <c r="L61" s="83">
        <v>1</v>
      </c>
      <c r="M61" s="38">
        <f t="shared" si="7"/>
        <v>28</v>
      </c>
      <c r="N61" s="83">
        <v>2</v>
      </c>
      <c r="O61" s="38">
        <f t="shared" si="8"/>
        <v>56</v>
      </c>
      <c r="P61" s="83">
        <v>3</v>
      </c>
      <c r="Q61" s="38">
        <f t="shared" si="9"/>
        <v>84</v>
      </c>
    </row>
    <row r="62" spans="1:17" ht="15.6" customHeight="1" x14ac:dyDescent="0.2">
      <c r="A62" s="88"/>
      <c r="B62" s="35"/>
      <c r="C62" s="35"/>
      <c r="D62" s="15"/>
      <c r="E62" s="23"/>
      <c r="F62" s="23"/>
      <c r="G62" s="23"/>
      <c r="H62" s="23"/>
      <c r="I62" s="3"/>
      <c r="J62" s="46"/>
      <c r="K62" s="3"/>
      <c r="L62" s="42"/>
      <c r="M62" s="8"/>
      <c r="N62" s="42"/>
      <c r="O62" s="8"/>
      <c r="P62" s="42"/>
      <c r="Q62" s="8"/>
    </row>
    <row r="63" spans="1:17" ht="15.6" customHeight="1" x14ac:dyDescent="0.2">
      <c r="A63" s="88"/>
      <c r="B63" s="35"/>
      <c r="C63" s="35"/>
      <c r="D63" s="15"/>
      <c r="E63" s="23"/>
      <c r="F63" s="23"/>
      <c r="G63" s="23"/>
      <c r="H63" s="23"/>
      <c r="I63" s="3"/>
      <c r="J63" s="46"/>
      <c r="K63" s="3"/>
      <c r="L63" s="42"/>
    </row>
    <row r="64" spans="1:17" ht="15.6" customHeight="1" x14ac:dyDescent="0.2">
      <c r="A64" s="88"/>
      <c r="B64" s="35"/>
      <c r="C64" s="35"/>
      <c r="D64" s="15"/>
      <c r="E64" s="23"/>
      <c r="F64" s="23"/>
      <c r="G64" s="23"/>
      <c r="H64" s="23"/>
      <c r="I64" s="3"/>
      <c r="J64" s="46"/>
      <c r="K64" s="3"/>
      <c r="L64" s="42"/>
    </row>
    <row r="65" spans="1:17" ht="15.6" customHeight="1" x14ac:dyDescent="0.2">
      <c r="A65" s="88"/>
      <c r="B65" s="35"/>
      <c r="C65" s="35"/>
      <c r="D65" s="15"/>
      <c r="E65" s="23"/>
      <c r="F65" s="23"/>
      <c r="G65" s="23"/>
      <c r="H65" s="23"/>
      <c r="I65" s="3"/>
      <c r="J65" s="46"/>
      <c r="K65" s="3"/>
      <c r="L65" s="42"/>
    </row>
    <row r="66" spans="1:17" ht="15.6" customHeight="1" x14ac:dyDescent="0.2">
      <c r="A66" s="88"/>
      <c r="B66" s="35"/>
      <c r="C66" s="35"/>
      <c r="D66" s="15"/>
      <c r="E66" s="23"/>
      <c r="F66" s="23"/>
      <c r="G66" s="23"/>
      <c r="H66" s="23"/>
      <c r="I66" s="3"/>
      <c r="J66" s="46"/>
      <c r="K66" s="3"/>
      <c r="L66" s="42"/>
    </row>
    <row r="67" spans="1:17" ht="15.6" customHeight="1" x14ac:dyDescent="0.2">
      <c r="A67" s="88"/>
      <c r="B67" s="35"/>
      <c r="C67" s="35"/>
      <c r="D67" s="15"/>
      <c r="E67" s="23"/>
      <c r="F67" s="23"/>
      <c r="G67" s="23"/>
      <c r="H67" s="23"/>
      <c r="I67" s="3"/>
      <c r="J67" s="46"/>
      <c r="K67" s="3"/>
      <c r="L67" s="42"/>
    </row>
    <row r="68" spans="1:17" ht="15.6" customHeight="1" x14ac:dyDescent="0.2">
      <c r="A68" s="88"/>
      <c r="B68" s="35"/>
      <c r="C68" s="35"/>
      <c r="D68" s="15"/>
      <c r="E68" s="23"/>
      <c r="F68" s="23"/>
      <c r="G68" s="23"/>
      <c r="H68" s="23"/>
      <c r="I68" s="3"/>
      <c r="J68" s="46"/>
      <c r="K68" s="3"/>
      <c r="L68" s="42"/>
    </row>
    <row r="69" spans="1:17" ht="15.6" customHeight="1" x14ac:dyDescent="0.2">
      <c r="A69" s="88"/>
      <c r="C69" s="35"/>
      <c r="D69" s="15"/>
      <c r="E69" s="19" t="s">
        <v>41</v>
      </c>
      <c r="F69" s="23"/>
      <c r="G69" s="23"/>
      <c r="H69" s="23"/>
      <c r="I69" s="3"/>
      <c r="J69" s="3"/>
      <c r="K69" s="3"/>
      <c r="L69" s="43"/>
    </row>
    <row r="70" spans="1:17" ht="15.6" customHeight="1" x14ac:dyDescent="0.2">
      <c r="A70" s="88"/>
      <c r="D70" s="19"/>
      <c r="E70" s="19" t="s">
        <v>204</v>
      </c>
      <c r="F70" s="22"/>
      <c r="G70" s="22"/>
      <c r="H70" s="36"/>
      <c r="I70" s="36"/>
      <c r="J70" s="36"/>
      <c r="K70" s="36"/>
      <c r="L70" s="36"/>
      <c r="M70" s="22"/>
      <c r="N70" s="22"/>
      <c r="O70" s="22"/>
      <c r="P70" s="22"/>
      <c r="Q70" s="22"/>
    </row>
    <row r="71" spans="1:17" ht="15.6" customHeight="1" thickBot="1" x14ac:dyDescent="0.25">
      <c r="A71" s="88"/>
      <c r="D71" s="15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15.6" customHeight="1" x14ac:dyDescent="0.2">
      <c r="A72" s="88"/>
      <c r="B72" s="89" t="s">
        <v>137</v>
      </c>
      <c r="C72" s="98" t="s">
        <v>0</v>
      </c>
      <c r="D72" s="98" t="s">
        <v>1</v>
      </c>
      <c r="E72" s="98"/>
      <c r="F72" s="128" t="s">
        <v>34</v>
      </c>
      <c r="G72" s="121"/>
      <c r="H72" s="102" t="s">
        <v>213</v>
      </c>
      <c r="I72" s="102" t="s">
        <v>211</v>
      </c>
      <c r="J72" s="117" t="s">
        <v>212</v>
      </c>
      <c r="K72" s="120" t="s">
        <v>276</v>
      </c>
      <c r="L72" s="120"/>
      <c r="M72" s="120"/>
      <c r="N72" s="120"/>
      <c r="O72" s="120"/>
      <c r="P72" s="120"/>
      <c r="Q72" s="121"/>
    </row>
    <row r="73" spans="1:17" ht="15.6" customHeight="1" x14ac:dyDescent="0.2">
      <c r="A73" s="88"/>
      <c r="B73" s="90"/>
      <c r="C73" s="99"/>
      <c r="D73" s="99"/>
      <c r="E73" s="99"/>
      <c r="F73" s="124"/>
      <c r="G73" s="123"/>
      <c r="H73" s="105"/>
      <c r="I73" s="105"/>
      <c r="J73" s="118"/>
      <c r="K73" s="122"/>
      <c r="L73" s="122"/>
      <c r="M73" s="122"/>
      <c r="N73" s="122"/>
      <c r="O73" s="122"/>
      <c r="P73" s="122"/>
      <c r="Q73" s="123"/>
    </row>
    <row r="74" spans="1:17" ht="15.6" customHeight="1" thickBot="1" x14ac:dyDescent="0.25">
      <c r="A74" s="88"/>
      <c r="B74" s="91"/>
      <c r="C74" s="100"/>
      <c r="D74" s="100"/>
      <c r="E74" s="100"/>
      <c r="F74" s="129"/>
      <c r="G74" s="130"/>
      <c r="H74" s="106"/>
      <c r="I74" s="106"/>
      <c r="J74" s="119"/>
      <c r="K74" s="122"/>
      <c r="L74" s="122"/>
      <c r="M74" s="122"/>
      <c r="N74" s="122"/>
      <c r="O74" s="122"/>
      <c r="P74" s="122"/>
      <c r="Q74" s="123"/>
    </row>
    <row r="75" spans="1:17" ht="15.6" customHeight="1" x14ac:dyDescent="0.2">
      <c r="A75" s="88"/>
      <c r="B75" s="27">
        <v>5001425</v>
      </c>
      <c r="C75" s="28" t="s">
        <v>46</v>
      </c>
      <c r="D75" s="107" t="s">
        <v>42</v>
      </c>
      <c r="E75" s="107"/>
      <c r="F75" s="108" t="s">
        <v>35</v>
      </c>
      <c r="G75" s="108"/>
      <c r="H75" s="4">
        <v>22.88</v>
      </c>
      <c r="I75" s="4">
        <v>19.440000000000001</v>
      </c>
      <c r="J75" s="4">
        <f>H75-I75</f>
        <v>3.4399999999999977</v>
      </c>
      <c r="K75" s="124"/>
      <c r="L75" s="122"/>
      <c r="M75" s="122"/>
      <c r="N75" s="122"/>
      <c r="O75" s="122"/>
      <c r="P75" s="122"/>
      <c r="Q75" s="123"/>
    </row>
    <row r="76" spans="1:17" ht="15.6" customHeight="1" x14ac:dyDescent="0.2">
      <c r="A76" s="88"/>
      <c r="B76" s="47">
        <v>5001425</v>
      </c>
      <c r="C76" s="31" t="s">
        <v>46</v>
      </c>
      <c r="D76" s="101" t="s">
        <v>43</v>
      </c>
      <c r="E76" s="101"/>
      <c r="F76" s="109" t="s">
        <v>36</v>
      </c>
      <c r="G76" s="109"/>
      <c r="H76" s="4">
        <v>22.88</v>
      </c>
      <c r="I76" s="4">
        <v>19.440000000000001</v>
      </c>
      <c r="J76" s="4">
        <f t="shared" ref="J76:J82" si="10">H76-I76</f>
        <v>3.4399999999999977</v>
      </c>
      <c r="K76" s="124"/>
      <c r="L76" s="122"/>
      <c r="M76" s="122"/>
      <c r="N76" s="122"/>
      <c r="O76" s="122"/>
      <c r="P76" s="122"/>
      <c r="Q76" s="123"/>
    </row>
    <row r="77" spans="1:17" ht="15.6" customHeight="1" x14ac:dyDescent="0.2">
      <c r="A77" s="88"/>
      <c r="B77" s="47">
        <v>5001425</v>
      </c>
      <c r="C77" s="31" t="s">
        <v>46</v>
      </c>
      <c r="D77" s="101" t="s">
        <v>53</v>
      </c>
      <c r="E77" s="101"/>
      <c r="F77" s="109" t="s">
        <v>37</v>
      </c>
      <c r="G77" s="109"/>
      <c r="H77" s="4">
        <v>22.88</v>
      </c>
      <c r="I77" s="4">
        <v>19.440000000000001</v>
      </c>
      <c r="J77" s="4">
        <f t="shared" si="10"/>
        <v>3.4399999999999977</v>
      </c>
      <c r="K77" s="124"/>
      <c r="L77" s="122"/>
      <c r="M77" s="122"/>
      <c r="N77" s="122"/>
      <c r="O77" s="122"/>
      <c r="P77" s="122"/>
      <c r="Q77" s="123"/>
    </row>
    <row r="78" spans="1:17" ht="15.6" customHeight="1" x14ac:dyDescent="0.2">
      <c r="A78" s="88"/>
      <c r="B78" s="47">
        <v>5001427</v>
      </c>
      <c r="C78" s="31" t="s">
        <v>47</v>
      </c>
      <c r="D78" s="101" t="s">
        <v>52</v>
      </c>
      <c r="E78" s="101"/>
      <c r="F78" s="109" t="s">
        <v>38</v>
      </c>
      <c r="G78" s="109"/>
      <c r="H78" s="5">
        <v>28.24</v>
      </c>
      <c r="I78" s="4">
        <v>24</v>
      </c>
      <c r="J78" s="4">
        <f t="shared" si="10"/>
        <v>4.2399999999999984</v>
      </c>
      <c r="K78" s="124"/>
      <c r="L78" s="122"/>
      <c r="M78" s="122"/>
      <c r="N78" s="122"/>
      <c r="O78" s="122"/>
      <c r="P78" s="122"/>
      <c r="Q78" s="123"/>
    </row>
    <row r="79" spans="1:17" ht="15.6" customHeight="1" x14ac:dyDescent="0.2">
      <c r="A79" s="88"/>
      <c r="B79" s="47">
        <v>5001427</v>
      </c>
      <c r="C79" s="31" t="s">
        <v>47</v>
      </c>
      <c r="D79" s="101" t="s">
        <v>44</v>
      </c>
      <c r="E79" s="101"/>
      <c r="F79" s="109" t="s">
        <v>39</v>
      </c>
      <c r="G79" s="109"/>
      <c r="H79" s="5">
        <v>28.24</v>
      </c>
      <c r="I79" s="4">
        <v>24</v>
      </c>
      <c r="J79" s="4">
        <f t="shared" si="10"/>
        <v>4.2399999999999984</v>
      </c>
      <c r="K79" s="124"/>
      <c r="L79" s="122"/>
      <c r="M79" s="122"/>
      <c r="N79" s="122"/>
      <c r="O79" s="122"/>
      <c r="P79" s="122"/>
      <c r="Q79" s="123"/>
    </row>
    <row r="80" spans="1:17" ht="15.6" customHeight="1" x14ac:dyDescent="0.2">
      <c r="A80" s="88"/>
      <c r="B80" s="47">
        <v>5001424</v>
      </c>
      <c r="C80" s="31" t="s">
        <v>48</v>
      </c>
      <c r="D80" s="101" t="s">
        <v>54</v>
      </c>
      <c r="E80" s="101"/>
      <c r="F80" s="109" t="s">
        <v>40</v>
      </c>
      <c r="G80" s="109"/>
      <c r="H80" s="5">
        <v>213.01</v>
      </c>
      <c r="I80" s="4">
        <v>181.05</v>
      </c>
      <c r="J80" s="4">
        <f t="shared" si="10"/>
        <v>31.95999999999998</v>
      </c>
      <c r="K80" s="124"/>
      <c r="L80" s="122"/>
      <c r="M80" s="122"/>
      <c r="N80" s="122"/>
      <c r="O80" s="122"/>
      <c r="P80" s="122"/>
      <c r="Q80" s="123"/>
    </row>
    <row r="81" spans="1:17" ht="15.6" customHeight="1" x14ac:dyDescent="0.2">
      <c r="A81" s="88"/>
      <c r="B81" s="47">
        <v>5001424</v>
      </c>
      <c r="C81" s="31" t="s">
        <v>48</v>
      </c>
      <c r="D81" s="101" t="s">
        <v>55</v>
      </c>
      <c r="E81" s="101"/>
      <c r="F81" s="109" t="s">
        <v>36</v>
      </c>
      <c r="G81" s="109"/>
      <c r="H81" s="5">
        <v>213.01</v>
      </c>
      <c r="I81" s="4">
        <v>181.05</v>
      </c>
      <c r="J81" s="4">
        <f t="shared" si="10"/>
        <v>31.95999999999998</v>
      </c>
      <c r="K81" s="124"/>
      <c r="L81" s="122"/>
      <c r="M81" s="122"/>
      <c r="N81" s="122"/>
      <c r="O81" s="122"/>
      <c r="P81" s="122"/>
      <c r="Q81" s="123"/>
    </row>
    <row r="82" spans="1:17" ht="15.6" customHeight="1" x14ac:dyDescent="0.2">
      <c r="A82" s="88"/>
      <c r="B82" s="47">
        <v>5001424</v>
      </c>
      <c r="C82" s="31" t="s">
        <v>48</v>
      </c>
      <c r="D82" s="101" t="s">
        <v>56</v>
      </c>
      <c r="E82" s="101"/>
      <c r="F82" s="109" t="s">
        <v>37</v>
      </c>
      <c r="G82" s="109"/>
      <c r="H82" s="5">
        <v>213.01</v>
      </c>
      <c r="I82" s="4">
        <v>181.05</v>
      </c>
      <c r="J82" s="4">
        <f t="shared" si="10"/>
        <v>31.95999999999998</v>
      </c>
      <c r="K82" s="125"/>
      <c r="L82" s="126"/>
      <c r="M82" s="126"/>
      <c r="N82" s="126"/>
      <c r="O82" s="126"/>
      <c r="P82" s="126"/>
      <c r="Q82" s="127"/>
    </row>
    <row r="83" spans="1:17" ht="15.6" customHeight="1" x14ac:dyDescent="0.2">
      <c r="A83" s="11"/>
      <c r="B83" s="48"/>
      <c r="C83" s="35"/>
      <c r="D83" s="49"/>
      <c r="E83" s="49"/>
      <c r="F83" s="23"/>
      <c r="G83" s="23"/>
      <c r="H83" s="3"/>
      <c r="I83" s="48"/>
      <c r="J83" s="48"/>
      <c r="K83" s="48"/>
      <c r="L83" s="48"/>
      <c r="M83" s="48"/>
      <c r="N83" s="48"/>
      <c r="O83" s="48"/>
      <c r="P83" s="48"/>
      <c r="Q83" s="48"/>
    </row>
    <row r="84" spans="1:17" ht="15.6" customHeight="1" x14ac:dyDescent="0.2">
      <c r="A84" s="11"/>
      <c r="B84" s="48"/>
      <c r="C84" s="35"/>
      <c r="D84" s="49"/>
      <c r="E84" s="49"/>
      <c r="F84" s="23"/>
      <c r="G84" s="23"/>
      <c r="H84" s="3"/>
      <c r="I84" s="48"/>
      <c r="J84" s="48"/>
      <c r="K84" s="48"/>
      <c r="L84" s="48"/>
      <c r="M84" s="48"/>
      <c r="N84" s="48"/>
      <c r="O84" s="48"/>
      <c r="P84" s="48"/>
      <c r="Q84" s="48"/>
    </row>
    <row r="85" spans="1:17" ht="15.6" customHeight="1" x14ac:dyDescent="0.2">
      <c r="A85" s="11"/>
      <c r="B85" s="48"/>
      <c r="C85" s="35"/>
      <c r="D85" s="49"/>
      <c r="E85" s="49"/>
      <c r="F85" s="23"/>
      <c r="G85" s="23"/>
      <c r="H85" s="3"/>
      <c r="I85" s="48"/>
      <c r="J85" s="48"/>
      <c r="K85" s="48"/>
      <c r="L85" s="48"/>
      <c r="M85" s="48"/>
      <c r="N85" s="48"/>
      <c r="O85" s="48"/>
      <c r="P85" s="48"/>
      <c r="Q85" s="48"/>
    </row>
    <row r="86" spans="1:17" ht="15.6" customHeight="1" x14ac:dyDescent="0.2">
      <c r="A86" s="11"/>
      <c r="B86" s="48"/>
      <c r="C86" s="35"/>
      <c r="D86" s="49"/>
      <c r="E86" s="49"/>
      <c r="F86" s="23"/>
      <c r="G86" s="23"/>
      <c r="H86" s="3"/>
      <c r="I86" s="48"/>
      <c r="J86" s="48"/>
      <c r="K86" s="48"/>
      <c r="L86" s="48"/>
      <c r="M86" s="48"/>
      <c r="N86" s="48"/>
      <c r="O86" s="48"/>
      <c r="P86" s="48"/>
      <c r="Q86" s="48"/>
    </row>
    <row r="87" spans="1:17" ht="15.6" customHeight="1" x14ac:dyDescent="0.2">
      <c r="A87" s="11"/>
      <c r="B87" s="48"/>
      <c r="C87" s="35"/>
      <c r="D87" s="49"/>
      <c r="E87" s="49"/>
      <c r="F87" s="23"/>
      <c r="G87" s="23"/>
      <c r="H87" s="3"/>
      <c r="I87" s="48"/>
      <c r="J87" s="48"/>
      <c r="K87" s="48"/>
      <c r="L87" s="48"/>
      <c r="M87" s="48"/>
      <c r="N87" s="48"/>
      <c r="O87" s="48"/>
      <c r="P87" s="48"/>
      <c r="Q87" s="48"/>
    </row>
    <row r="88" spans="1:17" ht="15.6" customHeight="1" x14ac:dyDescent="0.2">
      <c r="A88" s="11"/>
      <c r="B88" s="48"/>
      <c r="C88" s="35"/>
      <c r="D88" s="49"/>
      <c r="E88" s="49"/>
      <c r="F88" s="23"/>
      <c r="G88" s="23"/>
      <c r="H88" s="3"/>
      <c r="I88" s="48"/>
      <c r="J88" s="48"/>
      <c r="K88" s="48"/>
      <c r="L88" s="48"/>
      <c r="M88" s="48"/>
      <c r="N88" s="48"/>
      <c r="O88" s="48"/>
      <c r="P88" s="48"/>
      <c r="Q88" s="48"/>
    </row>
    <row r="89" spans="1:17" ht="15.6" customHeight="1" x14ac:dyDescent="0.2">
      <c r="A89" s="11"/>
      <c r="B89" s="48"/>
      <c r="C89" s="35"/>
      <c r="D89" s="49"/>
      <c r="E89" s="49"/>
      <c r="F89" s="23"/>
      <c r="G89" s="23"/>
      <c r="H89" s="3"/>
      <c r="I89" s="48"/>
      <c r="J89" s="48"/>
      <c r="K89" s="48"/>
      <c r="L89" s="48"/>
      <c r="M89" s="48"/>
      <c r="N89" s="48"/>
      <c r="O89" s="48"/>
      <c r="P89" s="48"/>
      <c r="Q89" s="48"/>
    </row>
    <row r="90" spans="1:17" ht="15.6" customHeight="1" x14ac:dyDescent="0.2">
      <c r="A90" s="11"/>
      <c r="B90" s="48"/>
      <c r="C90" s="35"/>
      <c r="D90" s="49"/>
      <c r="E90" s="49"/>
      <c r="F90" s="23"/>
      <c r="G90" s="23"/>
      <c r="H90" s="3"/>
      <c r="I90" s="48"/>
      <c r="J90" s="48"/>
      <c r="K90" s="48"/>
      <c r="L90" s="48"/>
      <c r="M90" s="48"/>
      <c r="N90" s="48"/>
      <c r="O90" s="48"/>
      <c r="P90" s="48"/>
      <c r="Q90" s="48"/>
    </row>
    <row r="91" spans="1:17" ht="15.6" customHeight="1" x14ac:dyDescent="0.2">
      <c r="A91" s="11"/>
      <c r="B91" s="48"/>
      <c r="C91" s="35"/>
      <c r="D91" s="49"/>
      <c r="E91" s="49"/>
      <c r="F91" s="23"/>
      <c r="G91" s="23"/>
      <c r="H91" s="3"/>
      <c r="I91" s="48"/>
      <c r="J91" s="48"/>
      <c r="K91" s="48"/>
      <c r="L91" s="48"/>
      <c r="M91" s="48"/>
      <c r="N91" s="48"/>
      <c r="O91" s="48"/>
      <c r="P91" s="48"/>
      <c r="Q91" s="48"/>
    </row>
    <row r="92" spans="1:17" ht="15.6" customHeight="1" x14ac:dyDescent="0.2">
      <c r="A92" s="11"/>
      <c r="B92" s="48"/>
      <c r="C92" s="35"/>
      <c r="D92" s="49"/>
      <c r="E92" s="49"/>
      <c r="F92" s="23"/>
      <c r="G92" s="23"/>
      <c r="H92" s="3"/>
      <c r="I92" s="48"/>
      <c r="J92" s="48"/>
      <c r="K92" s="48"/>
      <c r="L92" s="48"/>
      <c r="M92" s="48"/>
      <c r="N92" s="48"/>
      <c r="O92" s="48"/>
      <c r="P92" s="48"/>
      <c r="Q92" s="48"/>
    </row>
    <row r="93" spans="1:17" ht="15.6" customHeight="1" x14ac:dyDescent="0.2">
      <c r="A93" s="11"/>
      <c r="B93" s="48"/>
      <c r="C93" s="35"/>
      <c r="D93" s="49"/>
      <c r="E93" s="49"/>
      <c r="F93" s="23"/>
      <c r="G93" s="23"/>
      <c r="H93" s="3"/>
      <c r="I93" s="48"/>
      <c r="J93" s="48"/>
      <c r="K93" s="48"/>
      <c r="L93" s="48"/>
      <c r="M93" s="48"/>
      <c r="N93" s="48"/>
      <c r="O93" s="48"/>
      <c r="P93" s="48"/>
      <c r="Q93" s="48"/>
    </row>
    <row r="94" spans="1:17" ht="15.6" customHeight="1" x14ac:dyDescent="0.2">
      <c r="A94" s="12"/>
      <c r="B94" s="48"/>
      <c r="C94" s="35"/>
      <c r="D94" s="49"/>
      <c r="E94" s="49"/>
      <c r="F94" s="23"/>
      <c r="G94" s="23"/>
      <c r="H94" s="3"/>
      <c r="I94" s="48"/>
      <c r="J94" s="48"/>
      <c r="K94" s="48"/>
      <c r="L94" s="48"/>
      <c r="M94" s="48"/>
      <c r="N94" s="48"/>
      <c r="O94" s="48"/>
      <c r="P94" s="48"/>
      <c r="Q94" s="48"/>
    </row>
    <row r="95" spans="1:17" ht="15.6" customHeight="1" x14ac:dyDescent="0.2">
      <c r="A95" s="12"/>
      <c r="B95" s="48"/>
      <c r="C95" s="35"/>
      <c r="D95" s="49"/>
      <c r="E95" s="49"/>
      <c r="F95" s="23"/>
      <c r="G95" s="23"/>
      <c r="H95" s="3"/>
      <c r="I95" s="48"/>
      <c r="J95" s="48"/>
      <c r="K95" s="48"/>
      <c r="L95" s="48"/>
      <c r="M95" s="48"/>
      <c r="N95" s="48"/>
      <c r="O95" s="48"/>
      <c r="P95" s="48"/>
      <c r="Q95" s="48"/>
    </row>
    <row r="96" spans="1:17" ht="15.6" customHeight="1" x14ac:dyDescent="0.2">
      <c r="A96" s="88" t="s">
        <v>153</v>
      </c>
      <c r="B96" s="48"/>
      <c r="C96" s="35"/>
      <c r="D96" s="49"/>
      <c r="E96" s="49"/>
      <c r="F96" s="23"/>
      <c r="G96" s="23"/>
      <c r="H96" s="3"/>
      <c r="I96" s="48"/>
      <c r="J96" s="48"/>
      <c r="K96" s="48"/>
      <c r="L96" s="48"/>
      <c r="M96" s="48"/>
      <c r="N96" s="48"/>
      <c r="O96" s="48"/>
      <c r="P96" s="48"/>
      <c r="Q96" s="48"/>
    </row>
    <row r="97" spans="1:17" ht="15.6" customHeight="1" x14ac:dyDescent="0.2">
      <c r="A97" s="88"/>
      <c r="B97" s="48"/>
      <c r="C97" s="35"/>
      <c r="D97" s="49"/>
      <c r="E97" s="49"/>
      <c r="F97" s="23"/>
      <c r="G97" s="23"/>
      <c r="H97" s="3"/>
      <c r="I97" s="48"/>
      <c r="J97" s="48"/>
      <c r="K97" s="48"/>
      <c r="L97" s="48"/>
      <c r="M97" s="48"/>
      <c r="N97" s="48"/>
      <c r="O97" s="48"/>
      <c r="P97" s="48"/>
      <c r="Q97" s="48"/>
    </row>
    <row r="98" spans="1:17" ht="15.6" customHeight="1" x14ac:dyDescent="0.2">
      <c r="A98" s="88"/>
      <c r="B98" s="48"/>
      <c r="C98" s="35"/>
      <c r="D98" s="49"/>
      <c r="E98" s="49"/>
      <c r="F98" s="23"/>
      <c r="G98" s="23"/>
      <c r="H98" s="3"/>
      <c r="I98" s="48"/>
      <c r="J98" s="48"/>
      <c r="K98" s="48"/>
      <c r="L98" s="48"/>
      <c r="M98" s="48"/>
      <c r="N98" s="48"/>
      <c r="O98" s="48"/>
      <c r="P98" s="48"/>
      <c r="Q98" s="48"/>
    </row>
    <row r="99" spans="1:17" ht="15.6" customHeight="1" x14ac:dyDescent="0.2">
      <c r="A99" s="88"/>
      <c r="C99" s="50"/>
      <c r="D99" s="19" t="s">
        <v>278</v>
      </c>
      <c r="E99" s="23"/>
      <c r="F99" s="23"/>
      <c r="G99" s="23"/>
      <c r="H99" s="23"/>
      <c r="I99" s="3"/>
      <c r="J99" s="3"/>
      <c r="K99" s="3"/>
      <c r="L99" s="43"/>
      <c r="M99" s="8"/>
      <c r="N99" s="8"/>
      <c r="O99" s="8"/>
      <c r="P99" s="8"/>
      <c r="Q99" s="8"/>
    </row>
    <row r="100" spans="1:17" ht="15.6" customHeight="1" x14ac:dyDescent="0.2">
      <c r="A100" s="88"/>
      <c r="D100" s="15" t="s">
        <v>219</v>
      </c>
      <c r="E100" s="22"/>
      <c r="F100" s="22"/>
      <c r="G100" s="36"/>
      <c r="H100" s="36"/>
      <c r="I100" s="36"/>
      <c r="J100" s="36"/>
      <c r="K100" s="36"/>
      <c r="L100" s="22"/>
      <c r="M100" s="22"/>
      <c r="N100" s="22"/>
      <c r="O100" s="22"/>
      <c r="P100" s="22"/>
      <c r="Q100" s="22"/>
    </row>
    <row r="101" spans="1:17" ht="15.6" customHeight="1" thickBot="1" x14ac:dyDescent="0.25">
      <c r="A101" s="88"/>
      <c r="D101" s="15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ht="15.6" customHeight="1" x14ac:dyDescent="0.2">
      <c r="A102" s="88"/>
      <c r="B102" s="89" t="s">
        <v>137</v>
      </c>
      <c r="C102" s="98" t="s">
        <v>0</v>
      </c>
      <c r="D102" s="98" t="s">
        <v>1</v>
      </c>
      <c r="E102" s="98" t="s">
        <v>3</v>
      </c>
      <c r="F102" s="98" t="s">
        <v>209</v>
      </c>
      <c r="G102" s="98" t="s">
        <v>242</v>
      </c>
      <c r="H102" s="102" t="s">
        <v>206</v>
      </c>
      <c r="I102" s="102" t="s">
        <v>207</v>
      </c>
      <c r="J102" s="102" t="s">
        <v>243</v>
      </c>
      <c r="K102" s="102" t="s">
        <v>208</v>
      </c>
      <c r="L102" s="110" t="s">
        <v>2</v>
      </c>
      <c r="M102" s="111"/>
      <c r="N102" s="111"/>
      <c r="O102" s="111"/>
      <c r="P102" s="111"/>
      <c r="Q102" s="112"/>
    </row>
    <row r="103" spans="1:17" ht="15.6" customHeight="1" x14ac:dyDescent="0.2">
      <c r="A103" s="88"/>
      <c r="B103" s="90"/>
      <c r="C103" s="99"/>
      <c r="D103" s="99"/>
      <c r="E103" s="99"/>
      <c r="F103" s="99"/>
      <c r="G103" s="99"/>
      <c r="H103" s="105"/>
      <c r="I103" s="103"/>
      <c r="J103" s="105"/>
      <c r="K103" s="103"/>
      <c r="L103" s="113" t="s">
        <v>154</v>
      </c>
      <c r="M103" s="114"/>
      <c r="N103" s="113" t="s">
        <v>155</v>
      </c>
      <c r="O103" s="114"/>
      <c r="P103" s="113" t="s">
        <v>156</v>
      </c>
      <c r="Q103" s="115"/>
    </row>
    <row r="104" spans="1:17" ht="15.6" customHeight="1" thickBot="1" x14ac:dyDescent="0.25">
      <c r="A104" s="88"/>
      <c r="B104" s="91"/>
      <c r="C104" s="100"/>
      <c r="D104" s="100"/>
      <c r="E104" s="100"/>
      <c r="F104" s="100"/>
      <c r="G104" s="100"/>
      <c r="H104" s="106"/>
      <c r="I104" s="104"/>
      <c r="J104" s="106"/>
      <c r="K104" s="104"/>
      <c r="L104" s="24" t="s">
        <v>6</v>
      </c>
      <c r="M104" s="25" t="s">
        <v>7</v>
      </c>
      <c r="N104" s="24" t="s">
        <v>6</v>
      </c>
      <c r="O104" s="25" t="s">
        <v>7</v>
      </c>
      <c r="P104" s="24" t="s">
        <v>6</v>
      </c>
      <c r="Q104" s="26" t="s">
        <v>7</v>
      </c>
    </row>
    <row r="105" spans="1:17" ht="15.6" customHeight="1" x14ac:dyDescent="0.2">
      <c r="A105" s="88"/>
      <c r="B105" s="28">
        <v>5001459</v>
      </c>
      <c r="C105" s="28" t="s">
        <v>49</v>
      </c>
      <c r="D105" s="37" t="s">
        <v>51</v>
      </c>
      <c r="E105" s="38">
        <v>3</v>
      </c>
      <c r="F105" s="38" t="s">
        <v>60</v>
      </c>
      <c r="G105" s="38">
        <v>850</v>
      </c>
      <c r="H105" s="38">
        <v>12</v>
      </c>
      <c r="I105" s="4">
        <v>290.56</v>
      </c>
      <c r="J105" s="4">
        <v>246.97</v>
      </c>
      <c r="K105" s="4">
        <f>I105-J105</f>
        <v>43.59</v>
      </c>
      <c r="L105" s="83">
        <v>1</v>
      </c>
      <c r="M105" s="38">
        <f>L105*H105</f>
        <v>12</v>
      </c>
      <c r="N105" s="83">
        <v>3</v>
      </c>
      <c r="O105" s="38">
        <f>N105*H105</f>
        <v>36</v>
      </c>
      <c r="P105" s="83">
        <v>5</v>
      </c>
      <c r="Q105" s="38">
        <f>P105*H105</f>
        <v>60</v>
      </c>
    </row>
    <row r="106" spans="1:17" ht="15.6" customHeight="1" x14ac:dyDescent="0.2">
      <c r="A106" s="88"/>
      <c r="B106" s="31">
        <v>5001460</v>
      </c>
      <c r="C106" s="31" t="s">
        <v>50</v>
      </c>
      <c r="D106" s="32" t="s">
        <v>151</v>
      </c>
      <c r="E106" s="33">
        <v>3</v>
      </c>
      <c r="F106" s="33" t="s">
        <v>61</v>
      </c>
      <c r="G106" s="33">
        <v>950</v>
      </c>
      <c r="H106" s="33">
        <v>10</v>
      </c>
      <c r="I106" s="5">
        <v>272.88</v>
      </c>
      <c r="J106" s="5">
        <v>231.94</v>
      </c>
      <c r="K106" s="5">
        <f t="shared" ref="K106" si="11">I106-J106</f>
        <v>40.94</v>
      </c>
      <c r="L106" s="83">
        <v>1</v>
      </c>
      <c r="M106" s="38">
        <f t="shared" ref="M106" si="12">L106*H106</f>
        <v>10</v>
      </c>
      <c r="N106" s="83">
        <v>3</v>
      </c>
      <c r="O106" s="38">
        <f t="shared" ref="O106" si="13">N106*H106</f>
        <v>30</v>
      </c>
      <c r="P106" s="83">
        <v>5</v>
      </c>
      <c r="Q106" s="38">
        <f t="shared" ref="Q106" si="14">P106*H106</f>
        <v>50</v>
      </c>
    </row>
    <row r="107" spans="1:17" ht="15.6" customHeight="1" x14ac:dyDescent="0.2">
      <c r="A107" s="88"/>
      <c r="B107" s="35"/>
      <c r="C107" s="35"/>
      <c r="D107" s="15"/>
      <c r="E107" s="23"/>
      <c r="F107" s="23"/>
      <c r="G107" s="23"/>
      <c r="H107" s="23"/>
      <c r="I107" s="3"/>
      <c r="J107" s="3"/>
      <c r="K107" s="3"/>
      <c r="L107" s="42"/>
      <c r="M107" s="8"/>
      <c r="N107" s="54"/>
      <c r="O107" s="8"/>
      <c r="P107" s="54"/>
      <c r="Q107" s="8"/>
    </row>
    <row r="108" spans="1:17" ht="15.6" customHeight="1" x14ac:dyDescent="0.2">
      <c r="A108" s="88"/>
      <c r="B108" s="35"/>
      <c r="C108" s="35"/>
      <c r="D108" s="15"/>
      <c r="E108" s="23"/>
      <c r="F108" s="23"/>
      <c r="G108" s="23"/>
      <c r="H108" s="23"/>
      <c r="I108" s="3"/>
      <c r="J108" s="3"/>
      <c r="K108" s="3"/>
      <c r="L108" s="42"/>
      <c r="M108" s="8"/>
      <c r="N108" s="54"/>
      <c r="O108" s="8"/>
      <c r="P108" s="54"/>
      <c r="Q108" s="8"/>
    </row>
    <row r="109" spans="1:17" ht="15.6" customHeight="1" x14ac:dyDescent="0.2">
      <c r="A109" s="88"/>
      <c r="B109" s="35"/>
      <c r="C109" s="35"/>
      <c r="D109" s="15"/>
      <c r="E109" s="23"/>
      <c r="F109" s="23"/>
      <c r="G109" s="23"/>
      <c r="H109" s="23"/>
      <c r="I109" s="3"/>
      <c r="J109" s="3"/>
      <c r="K109" s="3"/>
      <c r="L109" s="42"/>
      <c r="M109" s="8"/>
      <c r="N109" s="54"/>
      <c r="O109" s="8"/>
      <c r="P109" s="54"/>
      <c r="Q109" s="8"/>
    </row>
    <row r="110" spans="1:17" ht="15.6" customHeight="1" x14ac:dyDescent="0.2">
      <c r="A110" s="88"/>
      <c r="B110" s="35"/>
      <c r="C110" s="35"/>
      <c r="D110" s="15"/>
      <c r="E110" s="23"/>
      <c r="F110" s="23"/>
      <c r="G110" s="23"/>
      <c r="H110" s="23"/>
      <c r="I110" s="3"/>
      <c r="J110" s="3"/>
      <c r="K110" s="3"/>
      <c r="L110" s="42"/>
      <c r="M110" s="8"/>
      <c r="N110" s="54"/>
      <c r="O110" s="8"/>
      <c r="P110" s="54"/>
      <c r="Q110" s="8"/>
    </row>
    <row r="111" spans="1:17" ht="15.6" customHeight="1" x14ac:dyDescent="0.2">
      <c r="A111" s="88"/>
      <c r="B111" s="35"/>
      <c r="C111" s="35"/>
      <c r="D111" s="15"/>
      <c r="E111" s="23"/>
      <c r="F111" s="23"/>
      <c r="G111" s="23"/>
      <c r="H111" s="23"/>
      <c r="I111" s="3"/>
      <c r="J111" s="3"/>
      <c r="K111" s="3"/>
      <c r="L111" s="42"/>
      <c r="M111" s="8"/>
      <c r="N111" s="54"/>
      <c r="O111" s="8"/>
      <c r="P111" s="54"/>
      <c r="Q111" s="8"/>
    </row>
    <row r="112" spans="1:17" ht="15.6" customHeight="1" x14ac:dyDescent="0.2">
      <c r="A112" s="88"/>
      <c r="B112" s="35"/>
      <c r="C112" s="35"/>
      <c r="D112" s="15"/>
      <c r="E112" s="23"/>
      <c r="F112" s="23"/>
      <c r="G112" s="23"/>
      <c r="H112" s="23"/>
      <c r="I112" s="3"/>
      <c r="J112" s="3"/>
      <c r="K112" s="3"/>
      <c r="L112" s="42"/>
      <c r="M112" s="42"/>
      <c r="N112" s="54"/>
      <c r="O112" s="8"/>
      <c r="P112" s="54"/>
      <c r="Q112" s="8"/>
    </row>
    <row r="113" spans="1:17" ht="15.6" customHeight="1" x14ac:dyDescent="0.2">
      <c r="A113" s="88"/>
      <c r="B113" s="35"/>
      <c r="C113" s="35"/>
      <c r="D113" s="19" t="s">
        <v>237</v>
      </c>
      <c r="E113" s="23"/>
      <c r="F113" s="23"/>
      <c r="G113" s="23"/>
      <c r="H113" s="23"/>
      <c r="I113" s="3"/>
      <c r="J113" s="3"/>
      <c r="K113" s="3"/>
      <c r="L113" s="42"/>
      <c r="M113" s="8"/>
      <c r="N113" s="54"/>
      <c r="O113" s="8"/>
      <c r="P113" s="54"/>
      <c r="Q113" s="8"/>
    </row>
    <row r="114" spans="1:17" ht="15.6" customHeight="1" x14ac:dyDescent="0.2">
      <c r="A114" s="88"/>
      <c r="B114" s="35"/>
      <c r="C114" s="35"/>
      <c r="D114" s="15" t="s">
        <v>219</v>
      </c>
      <c r="E114" s="22"/>
      <c r="F114" s="22"/>
      <c r="G114" s="36"/>
      <c r="H114" s="23"/>
      <c r="I114" s="3"/>
      <c r="J114" s="3"/>
      <c r="K114" s="3"/>
      <c r="L114" s="42"/>
      <c r="M114" s="8"/>
      <c r="N114" s="54"/>
      <c r="O114" s="8"/>
      <c r="P114" s="54"/>
      <c r="Q114" s="8"/>
    </row>
    <row r="115" spans="1:17" ht="15.6" customHeight="1" thickBot="1" x14ac:dyDescent="0.25">
      <c r="A115" s="88"/>
      <c r="B115" s="35"/>
      <c r="C115" s="35"/>
      <c r="D115" s="15"/>
      <c r="E115" s="22"/>
      <c r="F115" s="22"/>
      <c r="G115" s="36"/>
      <c r="H115" s="23"/>
      <c r="I115" s="3"/>
      <c r="J115" s="3"/>
      <c r="K115" s="3"/>
      <c r="L115" s="42"/>
      <c r="M115" s="8"/>
      <c r="N115" s="54"/>
      <c r="O115" s="8"/>
      <c r="P115" s="54"/>
      <c r="Q115" s="8"/>
    </row>
    <row r="116" spans="1:17" ht="15.6" customHeight="1" x14ac:dyDescent="0.2">
      <c r="A116" s="88"/>
      <c r="B116" s="89" t="s">
        <v>137</v>
      </c>
      <c r="C116" s="98" t="s">
        <v>0</v>
      </c>
      <c r="D116" s="98" t="s">
        <v>1</v>
      </c>
      <c r="E116" s="98" t="s">
        <v>3</v>
      </c>
      <c r="F116" s="98" t="s">
        <v>209</v>
      </c>
      <c r="G116" s="98" t="s">
        <v>242</v>
      </c>
      <c r="H116" s="102" t="s">
        <v>206</v>
      </c>
      <c r="I116" s="102" t="s">
        <v>207</v>
      </c>
      <c r="J116" s="102" t="s">
        <v>243</v>
      </c>
      <c r="K116" s="102" t="s">
        <v>208</v>
      </c>
      <c r="L116" s="110" t="s">
        <v>2</v>
      </c>
      <c r="M116" s="111"/>
      <c r="N116" s="111"/>
      <c r="O116" s="111"/>
      <c r="P116" s="111"/>
      <c r="Q116" s="112"/>
    </row>
    <row r="117" spans="1:17" ht="15.6" customHeight="1" x14ac:dyDescent="0.2">
      <c r="A117" s="88"/>
      <c r="B117" s="90"/>
      <c r="C117" s="99"/>
      <c r="D117" s="99"/>
      <c r="E117" s="99"/>
      <c r="F117" s="99"/>
      <c r="G117" s="99"/>
      <c r="H117" s="105"/>
      <c r="I117" s="103"/>
      <c r="J117" s="105"/>
      <c r="K117" s="103"/>
      <c r="L117" s="113" t="s">
        <v>154</v>
      </c>
      <c r="M117" s="114"/>
      <c r="N117" s="113" t="s">
        <v>155</v>
      </c>
      <c r="O117" s="114"/>
      <c r="P117" s="113" t="s">
        <v>156</v>
      </c>
      <c r="Q117" s="115"/>
    </row>
    <row r="118" spans="1:17" ht="15.6" customHeight="1" thickBot="1" x14ac:dyDescent="0.25">
      <c r="A118" s="88"/>
      <c r="B118" s="91"/>
      <c r="C118" s="100"/>
      <c r="D118" s="100"/>
      <c r="E118" s="100"/>
      <c r="F118" s="100"/>
      <c r="G118" s="100"/>
      <c r="H118" s="106"/>
      <c r="I118" s="104"/>
      <c r="J118" s="106"/>
      <c r="K118" s="104"/>
      <c r="L118" s="24" t="s">
        <v>6</v>
      </c>
      <c r="M118" s="25" t="s">
        <v>7</v>
      </c>
      <c r="N118" s="24" t="s">
        <v>6</v>
      </c>
      <c r="O118" s="25" t="s">
        <v>7</v>
      </c>
      <c r="P118" s="24" t="s">
        <v>6</v>
      </c>
      <c r="Q118" s="26" t="s">
        <v>7</v>
      </c>
    </row>
    <row r="119" spans="1:17" ht="15.6" customHeight="1" x14ac:dyDescent="0.2">
      <c r="A119" s="88"/>
      <c r="B119" s="31" t="s">
        <v>246</v>
      </c>
      <c r="C119" s="31" t="s">
        <v>143</v>
      </c>
      <c r="D119" s="32" t="s">
        <v>57</v>
      </c>
      <c r="E119" s="33">
        <v>4</v>
      </c>
      <c r="F119" s="33" t="s">
        <v>84</v>
      </c>
      <c r="G119" s="33">
        <v>1174</v>
      </c>
      <c r="H119" s="33">
        <v>22</v>
      </c>
      <c r="I119" s="5">
        <v>455.42</v>
      </c>
      <c r="J119" s="5">
        <v>387.1</v>
      </c>
      <c r="K119" s="5">
        <f>I119-J119</f>
        <v>68.319999999999993</v>
      </c>
      <c r="L119" s="82">
        <v>1</v>
      </c>
      <c r="M119" s="33">
        <f>L119*H119</f>
        <v>22</v>
      </c>
      <c r="N119" s="82">
        <v>2</v>
      </c>
      <c r="O119" s="33">
        <f>N119*H119</f>
        <v>44</v>
      </c>
      <c r="P119" s="82">
        <v>3</v>
      </c>
      <c r="Q119" s="33">
        <f>P119*H119</f>
        <v>66</v>
      </c>
    </row>
    <row r="120" spans="1:17" ht="15.6" customHeight="1" x14ac:dyDescent="0.2">
      <c r="A120" s="88"/>
      <c r="B120" s="28" t="s">
        <v>247</v>
      </c>
      <c r="C120" s="31" t="s">
        <v>143</v>
      </c>
      <c r="D120" s="32" t="s">
        <v>127</v>
      </c>
      <c r="E120" s="33">
        <v>4</v>
      </c>
      <c r="F120" s="33" t="s">
        <v>5</v>
      </c>
      <c r="G120" s="33">
        <v>1107</v>
      </c>
      <c r="H120" s="33">
        <v>22</v>
      </c>
      <c r="I120" s="5">
        <v>455.42</v>
      </c>
      <c r="J120" s="5">
        <v>387.1</v>
      </c>
      <c r="K120" s="4">
        <f t="shared" ref="K120:K131" si="15">I120-J120</f>
        <v>68.319999999999993</v>
      </c>
      <c r="L120" s="82">
        <v>1</v>
      </c>
      <c r="M120" s="33">
        <f t="shared" ref="M120:M131" si="16">L120*H120</f>
        <v>22</v>
      </c>
      <c r="N120" s="82">
        <v>2</v>
      </c>
      <c r="O120" s="33">
        <f t="shared" ref="O120:O131" si="17">N120*H120</f>
        <v>44</v>
      </c>
      <c r="P120" s="82">
        <v>3</v>
      </c>
      <c r="Q120" s="33">
        <f t="shared" ref="Q120:Q131" si="18">P120*H120</f>
        <v>66</v>
      </c>
    </row>
    <row r="121" spans="1:17" ht="15.6" customHeight="1" x14ac:dyDescent="0.2">
      <c r="A121" s="88"/>
      <c r="B121" s="28" t="s">
        <v>248</v>
      </c>
      <c r="C121" s="31" t="s">
        <v>143</v>
      </c>
      <c r="D121" s="32" t="s">
        <v>45</v>
      </c>
      <c r="E121" s="33">
        <v>4</v>
      </c>
      <c r="F121" s="33" t="s">
        <v>63</v>
      </c>
      <c r="G121" s="33">
        <v>1134</v>
      </c>
      <c r="H121" s="33">
        <v>22</v>
      </c>
      <c r="I121" s="5">
        <v>505.06</v>
      </c>
      <c r="J121" s="5">
        <v>429.3</v>
      </c>
      <c r="K121" s="4">
        <f t="shared" si="15"/>
        <v>75.759999999999991</v>
      </c>
      <c r="L121" s="82">
        <v>1</v>
      </c>
      <c r="M121" s="33">
        <f t="shared" si="16"/>
        <v>22</v>
      </c>
      <c r="N121" s="82">
        <v>2</v>
      </c>
      <c r="O121" s="33">
        <f t="shared" si="17"/>
        <v>44</v>
      </c>
      <c r="P121" s="82">
        <v>3</v>
      </c>
      <c r="Q121" s="33">
        <f t="shared" si="18"/>
        <v>66</v>
      </c>
    </row>
    <row r="122" spans="1:17" ht="15.6" customHeight="1" x14ac:dyDescent="0.2">
      <c r="A122" s="88"/>
      <c r="B122" s="28" t="s">
        <v>249</v>
      </c>
      <c r="C122" s="31" t="s">
        <v>143</v>
      </c>
      <c r="D122" s="32" t="s">
        <v>59</v>
      </c>
      <c r="E122" s="33">
        <v>4</v>
      </c>
      <c r="F122" s="33" t="s">
        <v>64</v>
      </c>
      <c r="G122" s="33">
        <v>1203</v>
      </c>
      <c r="H122" s="33">
        <v>18</v>
      </c>
      <c r="I122" s="5">
        <v>450.09</v>
      </c>
      <c r="J122" s="5">
        <v>382.57</v>
      </c>
      <c r="K122" s="4">
        <f t="shared" si="15"/>
        <v>67.519999999999982</v>
      </c>
      <c r="L122" s="82">
        <v>1</v>
      </c>
      <c r="M122" s="33">
        <f t="shared" si="16"/>
        <v>18</v>
      </c>
      <c r="N122" s="82">
        <v>2</v>
      </c>
      <c r="O122" s="33">
        <f t="shared" si="17"/>
        <v>36</v>
      </c>
      <c r="P122" s="82">
        <v>3</v>
      </c>
      <c r="Q122" s="33">
        <f t="shared" si="18"/>
        <v>54</v>
      </c>
    </row>
    <row r="123" spans="1:17" ht="15.6" customHeight="1" x14ac:dyDescent="0.2">
      <c r="A123" s="88"/>
      <c r="B123" s="28" t="s">
        <v>250</v>
      </c>
      <c r="C123" s="31" t="s">
        <v>143</v>
      </c>
      <c r="D123" s="32" t="s">
        <v>58</v>
      </c>
      <c r="E123" s="33">
        <v>6</v>
      </c>
      <c r="F123" s="33" t="s">
        <v>259</v>
      </c>
      <c r="G123" s="33">
        <v>1444</v>
      </c>
      <c r="H123" s="33">
        <v>22</v>
      </c>
      <c r="I123" s="5">
        <v>529.87</v>
      </c>
      <c r="J123" s="5">
        <v>449.65</v>
      </c>
      <c r="K123" s="4">
        <f t="shared" si="15"/>
        <v>80.220000000000027</v>
      </c>
      <c r="L123" s="82">
        <f t="shared" ref="L123" si="19">449.65/J123</f>
        <v>1</v>
      </c>
      <c r="M123" s="33">
        <f t="shared" si="16"/>
        <v>22</v>
      </c>
      <c r="N123" s="82">
        <f t="shared" ref="N123" si="20">899.3/J123</f>
        <v>2</v>
      </c>
      <c r="O123" s="33">
        <f t="shared" si="17"/>
        <v>44</v>
      </c>
      <c r="P123" s="82">
        <f>1348.95/J123</f>
        <v>3.0000000000000004</v>
      </c>
      <c r="Q123" s="33">
        <f t="shared" si="18"/>
        <v>66.000000000000014</v>
      </c>
    </row>
    <row r="124" spans="1:17" ht="15.6" customHeight="1" x14ac:dyDescent="0.2">
      <c r="A124" s="88"/>
      <c r="B124" s="28" t="s">
        <v>251</v>
      </c>
      <c r="C124" s="31" t="s">
        <v>143</v>
      </c>
      <c r="D124" s="32" t="s">
        <v>57</v>
      </c>
      <c r="E124" s="33">
        <v>6</v>
      </c>
      <c r="F124" s="33" t="s">
        <v>84</v>
      </c>
      <c r="G124" s="33">
        <v>1438</v>
      </c>
      <c r="H124" s="33">
        <v>18</v>
      </c>
      <c r="I124" s="5">
        <v>438.67</v>
      </c>
      <c r="J124" s="5">
        <v>372.86</v>
      </c>
      <c r="K124" s="4">
        <f t="shared" si="15"/>
        <v>65.81</v>
      </c>
      <c r="L124" s="82">
        <v>1</v>
      </c>
      <c r="M124" s="33">
        <f t="shared" si="16"/>
        <v>18</v>
      </c>
      <c r="N124" s="82">
        <v>2</v>
      </c>
      <c r="O124" s="33">
        <f t="shared" si="17"/>
        <v>36</v>
      </c>
      <c r="P124" s="82">
        <v>3</v>
      </c>
      <c r="Q124" s="33">
        <f t="shared" si="18"/>
        <v>54</v>
      </c>
    </row>
    <row r="125" spans="1:17" ht="15.6" customHeight="1" x14ac:dyDescent="0.2">
      <c r="A125" s="88"/>
      <c r="B125" s="28" t="s">
        <v>255</v>
      </c>
      <c r="C125" s="31" t="s">
        <v>143</v>
      </c>
      <c r="D125" s="32" t="s">
        <v>127</v>
      </c>
      <c r="E125" s="33">
        <v>6</v>
      </c>
      <c r="F125" s="33" t="s">
        <v>5</v>
      </c>
      <c r="G125" s="33">
        <v>1429</v>
      </c>
      <c r="H125" s="33">
        <v>18</v>
      </c>
      <c r="I125" s="5">
        <v>432.51</v>
      </c>
      <c r="J125" s="5">
        <v>367.63</v>
      </c>
      <c r="K125" s="4">
        <f t="shared" si="15"/>
        <v>64.88</v>
      </c>
      <c r="L125" s="82">
        <v>1</v>
      </c>
      <c r="M125" s="33">
        <f t="shared" si="16"/>
        <v>18</v>
      </c>
      <c r="N125" s="82">
        <v>2</v>
      </c>
      <c r="O125" s="33">
        <f t="shared" si="17"/>
        <v>36</v>
      </c>
      <c r="P125" s="82">
        <v>3</v>
      </c>
      <c r="Q125" s="33">
        <f t="shared" si="18"/>
        <v>54</v>
      </c>
    </row>
    <row r="126" spans="1:17" ht="15.6" customHeight="1" x14ac:dyDescent="0.2">
      <c r="A126" s="88"/>
      <c r="B126" s="28" t="s">
        <v>252</v>
      </c>
      <c r="C126" s="31" t="s">
        <v>143</v>
      </c>
      <c r="D126" s="32" t="s">
        <v>45</v>
      </c>
      <c r="E126" s="33">
        <v>6</v>
      </c>
      <c r="F126" s="33" t="s">
        <v>63</v>
      </c>
      <c r="G126" s="33">
        <v>1478</v>
      </c>
      <c r="H126" s="33">
        <v>18</v>
      </c>
      <c r="I126" s="5">
        <v>432.51</v>
      </c>
      <c r="J126" s="5">
        <v>367.63</v>
      </c>
      <c r="K126" s="4">
        <f t="shared" si="15"/>
        <v>64.88</v>
      </c>
      <c r="L126" s="82">
        <v>1</v>
      </c>
      <c r="M126" s="33">
        <f t="shared" si="16"/>
        <v>18</v>
      </c>
      <c r="N126" s="82">
        <v>2</v>
      </c>
      <c r="O126" s="33">
        <f t="shared" si="17"/>
        <v>36</v>
      </c>
      <c r="P126" s="82">
        <v>3</v>
      </c>
      <c r="Q126" s="33">
        <f t="shared" si="18"/>
        <v>54</v>
      </c>
    </row>
    <row r="127" spans="1:17" ht="15.6" customHeight="1" x14ac:dyDescent="0.2">
      <c r="A127" s="88"/>
      <c r="B127" s="28" t="s">
        <v>253</v>
      </c>
      <c r="C127" s="31" t="s">
        <v>143</v>
      </c>
      <c r="D127" s="32" t="s">
        <v>59</v>
      </c>
      <c r="E127" s="33">
        <v>6</v>
      </c>
      <c r="F127" s="33" t="s">
        <v>64</v>
      </c>
      <c r="G127" s="33">
        <v>1493</v>
      </c>
      <c r="H127" s="33">
        <v>16</v>
      </c>
      <c r="I127" s="5">
        <v>432.51</v>
      </c>
      <c r="J127" s="5">
        <v>367.63</v>
      </c>
      <c r="K127" s="4">
        <f t="shared" si="15"/>
        <v>64.88</v>
      </c>
      <c r="L127" s="82">
        <v>1</v>
      </c>
      <c r="M127" s="33">
        <f t="shared" si="16"/>
        <v>16</v>
      </c>
      <c r="N127" s="82">
        <v>2</v>
      </c>
      <c r="O127" s="33">
        <f t="shared" si="17"/>
        <v>32</v>
      </c>
      <c r="P127" s="82">
        <v>3</v>
      </c>
      <c r="Q127" s="33">
        <f t="shared" si="18"/>
        <v>48</v>
      </c>
    </row>
    <row r="128" spans="1:17" ht="15.6" customHeight="1" x14ac:dyDescent="0.2">
      <c r="A128" s="88"/>
      <c r="B128" s="28" t="s">
        <v>254</v>
      </c>
      <c r="C128" s="31" t="s">
        <v>143</v>
      </c>
      <c r="D128" s="32" t="s">
        <v>57</v>
      </c>
      <c r="E128" s="33">
        <v>8</v>
      </c>
      <c r="F128" s="33" t="s">
        <v>84</v>
      </c>
      <c r="G128" s="33">
        <v>1947</v>
      </c>
      <c r="H128" s="33">
        <v>16</v>
      </c>
      <c r="I128" s="5">
        <v>514.98</v>
      </c>
      <c r="J128" s="5">
        <v>437.73</v>
      </c>
      <c r="K128" s="4">
        <f t="shared" si="15"/>
        <v>77.25</v>
      </c>
      <c r="L128" s="82">
        <v>1</v>
      </c>
      <c r="M128" s="33">
        <f t="shared" si="16"/>
        <v>16</v>
      </c>
      <c r="N128" s="82">
        <v>2</v>
      </c>
      <c r="O128" s="33">
        <f t="shared" si="17"/>
        <v>32</v>
      </c>
      <c r="P128" s="82">
        <v>3</v>
      </c>
      <c r="Q128" s="33">
        <f t="shared" si="18"/>
        <v>48</v>
      </c>
    </row>
    <row r="129" spans="1:17" ht="15.6" customHeight="1" x14ac:dyDescent="0.2">
      <c r="A129" s="88"/>
      <c r="B129" s="28" t="s">
        <v>256</v>
      </c>
      <c r="C129" s="31" t="s">
        <v>143</v>
      </c>
      <c r="D129" s="32" t="s">
        <v>127</v>
      </c>
      <c r="E129" s="33">
        <v>8</v>
      </c>
      <c r="F129" s="33" t="s">
        <v>5</v>
      </c>
      <c r="G129" s="33">
        <v>1872</v>
      </c>
      <c r="H129" s="33">
        <v>16</v>
      </c>
      <c r="I129" s="5">
        <v>519.55999999999995</v>
      </c>
      <c r="J129" s="5">
        <v>441.62</v>
      </c>
      <c r="K129" s="4">
        <f t="shared" si="15"/>
        <v>77.939999999999941</v>
      </c>
      <c r="L129" s="82">
        <v>1</v>
      </c>
      <c r="M129" s="33">
        <f t="shared" si="16"/>
        <v>16</v>
      </c>
      <c r="N129" s="82">
        <v>2</v>
      </c>
      <c r="O129" s="33">
        <f t="shared" si="17"/>
        <v>32</v>
      </c>
      <c r="P129" s="82">
        <v>3</v>
      </c>
      <c r="Q129" s="33">
        <f t="shared" si="18"/>
        <v>48</v>
      </c>
    </row>
    <row r="130" spans="1:17" ht="15.6" customHeight="1" x14ac:dyDescent="0.2">
      <c r="A130" s="88"/>
      <c r="B130" s="28" t="s">
        <v>258</v>
      </c>
      <c r="C130" s="31" t="s">
        <v>143</v>
      </c>
      <c r="D130" s="32" t="s">
        <v>45</v>
      </c>
      <c r="E130" s="33">
        <v>8</v>
      </c>
      <c r="F130" s="33" t="s">
        <v>63</v>
      </c>
      <c r="G130" s="33">
        <v>1976</v>
      </c>
      <c r="H130" s="33">
        <v>16</v>
      </c>
      <c r="I130" s="5">
        <v>519.95000000000005</v>
      </c>
      <c r="J130" s="5">
        <v>441.95</v>
      </c>
      <c r="K130" s="4">
        <f t="shared" si="15"/>
        <v>78.000000000000057</v>
      </c>
      <c r="L130" s="82">
        <v>1</v>
      </c>
      <c r="M130" s="33">
        <f t="shared" si="16"/>
        <v>16</v>
      </c>
      <c r="N130" s="82">
        <v>2</v>
      </c>
      <c r="O130" s="33">
        <f t="shared" si="17"/>
        <v>32</v>
      </c>
      <c r="P130" s="82">
        <v>3</v>
      </c>
      <c r="Q130" s="33">
        <f t="shared" si="18"/>
        <v>48</v>
      </c>
    </row>
    <row r="131" spans="1:17" ht="15.6" customHeight="1" x14ac:dyDescent="0.2">
      <c r="A131" s="88"/>
      <c r="B131" s="28" t="s">
        <v>257</v>
      </c>
      <c r="C131" s="31" t="s">
        <v>143</v>
      </c>
      <c r="D131" s="32" t="s">
        <v>59</v>
      </c>
      <c r="E131" s="33">
        <v>8</v>
      </c>
      <c r="F131" s="33" t="s">
        <v>64</v>
      </c>
      <c r="G131" s="33">
        <v>1950</v>
      </c>
      <c r="H131" s="33">
        <v>14</v>
      </c>
      <c r="I131" s="5">
        <v>519.55999999999995</v>
      </c>
      <c r="J131" s="5">
        <v>441.62</v>
      </c>
      <c r="K131" s="4">
        <f t="shared" si="15"/>
        <v>77.939999999999941</v>
      </c>
      <c r="L131" s="82">
        <v>1</v>
      </c>
      <c r="M131" s="33">
        <f t="shared" si="16"/>
        <v>14</v>
      </c>
      <c r="N131" s="82">
        <v>2</v>
      </c>
      <c r="O131" s="33">
        <f t="shared" si="17"/>
        <v>28</v>
      </c>
      <c r="P131" s="82">
        <v>3</v>
      </c>
      <c r="Q131" s="33">
        <f t="shared" si="18"/>
        <v>42</v>
      </c>
    </row>
    <row r="132" spans="1:17" ht="15.6" customHeight="1" x14ac:dyDescent="0.2">
      <c r="A132" s="11"/>
      <c r="B132" s="35"/>
      <c r="C132" s="35"/>
      <c r="D132" s="15"/>
      <c r="E132" s="23"/>
      <c r="F132" s="23"/>
      <c r="G132" s="23"/>
      <c r="H132" s="23"/>
      <c r="I132" s="3"/>
      <c r="J132" s="3"/>
      <c r="K132" s="3"/>
      <c r="L132" s="42"/>
      <c r="M132" s="8"/>
      <c r="N132" s="54"/>
      <c r="O132" s="8"/>
      <c r="P132" s="54"/>
      <c r="Q132" s="8"/>
    </row>
    <row r="133" spans="1:17" ht="15.6" customHeight="1" x14ac:dyDescent="0.2">
      <c r="A133" s="11"/>
      <c r="B133" s="35"/>
      <c r="C133" s="35"/>
      <c r="D133" s="15"/>
      <c r="E133" s="23"/>
      <c r="F133" s="23"/>
      <c r="G133" s="23"/>
      <c r="H133" s="23"/>
      <c r="I133" s="3"/>
      <c r="J133" s="3"/>
      <c r="K133" s="3"/>
      <c r="L133" s="42"/>
      <c r="M133" s="8"/>
      <c r="N133" s="54"/>
      <c r="O133" s="8"/>
      <c r="P133" s="54"/>
      <c r="Q133" s="8"/>
    </row>
    <row r="134" spans="1:17" ht="15.6" customHeight="1" x14ac:dyDescent="0.2">
      <c r="A134" s="11"/>
      <c r="B134" s="35"/>
      <c r="C134" s="35"/>
      <c r="D134" s="15"/>
      <c r="E134" s="23"/>
      <c r="F134" s="23"/>
      <c r="G134" s="23"/>
      <c r="H134" s="23"/>
      <c r="I134" s="3"/>
      <c r="J134" s="3"/>
      <c r="K134" s="3"/>
      <c r="L134" s="42"/>
      <c r="M134" s="8"/>
      <c r="N134" s="54"/>
      <c r="O134" s="8"/>
      <c r="P134" s="54"/>
      <c r="Q134" s="8"/>
    </row>
    <row r="135" spans="1:17" ht="15.6" customHeight="1" x14ac:dyDescent="0.2">
      <c r="A135" s="11"/>
      <c r="B135" s="35"/>
      <c r="C135" s="35"/>
      <c r="D135" s="15"/>
      <c r="E135" s="23"/>
      <c r="F135" s="23"/>
      <c r="G135" s="23"/>
      <c r="H135" s="23"/>
      <c r="I135" s="3"/>
      <c r="J135" s="3"/>
      <c r="K135" s="3"/>
      <c r="L135" s="42"/>
      <c r="M135" s="8"/>
      <c r="N135" s="54"/>
      <c r="O135" s="8"/>
      <c r="P135" s="54"/>
      <c r="Q135" s="8"/>
    </row>
    <row r="136" spans="1:17" ht="15.6" customHeight="1" x14ac:dyDescent="0.2">
      <c r="A136" s="11"/>
      <c r="B136" s="35"/>
      <c r="C136" s="35"/>
      <c r="D136" s="15"/>
      <c r="E136" s="23"/>
      <c r="F136" s="23"/>
      <c r="G136" s="23"/>
      <c r="H136" s="23"/>
      <c r="I136" s="3"/>
      <c r="J136" s="3"/>
      <c r="K136" s="3"/>
      <c r="L136" s="42"/>
      <c r="M136" s="8"/>
      <c r="N136" s="54"/>
      <c r="O136" s="8"/>
      <c r="P136" s="54"/>
      <c r="Q136" s="8"/>
    </row>
    <row r="137" spans="1:17" ht="15.6" customHeight="1" x14ac:dyDescent="0.2">
      <c r="A137" s="11"/>
      <c r="B137" s="35"/>
      <c r="C137" s="35"/>
      <c r="D137" s="15"/>
      <c r="E137" s="23"/>
      <c r="F137" s="23"/>
      <c r="G137" s="23"/>
      <c r="H137" s="23"/>
      <c r="I137" s="3"/>
      <c r="J137" s="3"/>
      <c r="K137" s="3"/>
      <c r="L137" s="42"/>
      <c r="M137" s="8"/>
      <c r="N137" s="54"/>
      <c r="O137" s="8"/>
      <c r="P137" s="54"/>
      <c r="Q137" s="8"/>
    </row>
    <row r="138" spans="1:17" ht="15.6" customHeight="1" x14ac:dyDescent="0.2">
      <c r="A138" s="11"/>
      <c r="B138" s="35"/>
      <c r="C138" s="35"/>
      <c r="D138" s="15"/>
      <c r="E138" s="23"/>
      <c r="F138" s="23"/>
      <c r="G138" s="23"/>
      <c r="H138" s="23"/>
      <c r="I138" s="3"/>
      <c r="J138" s="3"/>
      <c r="K138" s="3"/>
      <c r="L138" s="42"/>
      <c r="M138" s="8"/>
      <c r="N138" s="54"/>
      <c r="O138" s="8"/>
      <c r="P138" s="54"/>
      <c r="Q138" s="8"/>
    </row>
    <row r="139" spans="1:17" ht="15.6" customHeight="1" x14ac:dyDescent="0.2">
      <c r="A139" s="11"/>
      <c r="B139" s="35"/>
      <c r="C139" s="35"/>
      <c r="D139" s="15"/>
      <c r="E139" s="23"/>
      <c r="F139" s="23"/>
      <c r="G139" s="23"/>
      <c r="H139" s="23"/>
      <c r="I139" s="3"/>
      <c r="J139" s="3"/>
      <c r="K139" s="3"/>
      <c r="L139" s="42"/>
      <c r="M139" s="8"/>
      <c r="N139" s="54"/>
      <c r="O139" s="8"/>
      <c r="P139" s="54"/>
      <c r="Q139" s="8"/>
    </row>
    <row r="140" spans="1:17" ht="15.6" customHeight="1" x14ac:dyDescent="0.2">
      <c r="A140" s="11"/>
      <c r="B140" s="35"/>
      <c r="C140" s="35"/>
      <c r="D140" s="15"/>
      <c r="E140" s="23"/>
      <c r="F140" s="23"/>
      <c r="G140" s="23"/>
      <c r="H140" s="23"/>
      <c r="I140" s="3"/>
      <c r="J140" s="3"/>
      <c r="K140" s="3"/>
      <c r="L140" s="42"/>
      <c r="M140" s="8"/>
      <c r="N140" s="54"/>
      <c r="O140" s="8"/>
      <c r="P140" s="54"/>
      <c r="Q140" s="8"/>
    </row>
    <row r="141" spans="1:17" ht="15.6" customHeight="1" x14ac:dyDescent="0.2">
      <c r="A141" s="12"/>
      <c r="C141" s="19"/>
      <c r="D141" s="19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ht="15.6" customHeight="1" x14ac:dyDescent="0.2">
      <c r="A142" s="88" t="s">
        <v>153</v>
      </c>
      <c r="C142" s="19"/>
      <c r="D142" s="19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 ht="15.6" customHeight="1" x14ac:dyDescent="0.2">
      <c r="A143" s="88"/>
      <c r="C143" s="19"/>
      <c r="D143" s="19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ht="15.6" customHeight="1" x14ac:dyDescent="0.2">
      <c r="A144" s="88"/>
      <c r="C144" s="19"/>
      <c r="D144" s="19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 ht="15.6" customHeight="1" x14ac:dyDescent="0.2">
      <c r="A145" s="88"/>
      <c r="C145" s="19"/>
      <c r="D145" s="19" t="s">
        <v>235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 ht="15.6" customHeight="1" x14ac:dyDescent="0.2">
      <c r="A146" s="88"/>
      <c r="D146" s="15" t="s">
        <v>217</v>
      </c>
      <c r="E146" s="22"/>
      <c r="F146" s="22"/>
      <c r="G146" s="36"/>
      <c r="H146" s="36"/>
      <c r="I146" s="36"/>
      <c r="J146" s="36"/>
      <c r="K146" s="36"/>
      <c r="L146" s="22"/>
      <c r="M146" s="22"/>
      <c r="N146" s="22"/>
      <c r="O146" s="22"/>
      <c r="P146" s="22"/>
      <c r="Q146" s="22"/>
    </row>
    <row r="147" spans="1:17" ht="15.6" customHeight="1" thickBot="1" x14ac:dyDescent="0.25">
      <c r="A147" s="88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ht="15.6" customHeight="1" x14ac:dyDescent="0.2">
      <c r="A148" s="88"/>
      <c r="B148" s="89" t="s">
        <v>137</v>
      </c>
      <c r="C148" s="98" t="s">
        <v>0</v>
      </c>
      <c r="D148" s="98" t="s">
        <v>1</v>
      </c>
      <c r="E148" s="98" t="s">
        <v>3</v>
      </c>
      <c r="F148" s="98" t="s">
        <v>209</v>
      </c>
      <c r="G148" s="98" t="s">
        <v>242</v>
      </c>
      <c r="H148" s="102" t="s">
        <v>206</v>
      </c>
      <c r="I148" s="102" t="s">
        <v>207</v>
      </c>
      <c r="J148" s="102" t="s">
        <v>243</v>
      </c>
      <c r="K148" s="102" t="s">
        <v>208</v>
      </c>
      <c r="L148" s="110" t="s">
        <v>2</v>
      </c>
      <c r="M148" s="111"/>
      <c r="N148" s="111"/>
      <c r="O148" s="111"/>
      <c r="P148" s="111"/>
      <c r="Q148" s="112"/>
    </row>
    <row r="149" spans="1:17" ht="15.6" customHeight="1" x14ac:dyDescent="0.2">
      <c r="A149" s="88"/>
      <c r="B149" s="90"/>
      <c r="C149" s="99"/>
      <c r="D149" s="99"/>
      <c r="E149" s="99"/>
      <c r="F149" s="99"/>
      <c r="G149" s="99"/>
      <c r="H149" s="105"/>
      <c r="I149" s="103"/>
      <c r="J149" s="105"/>
      <c r="K149" s="103"/>
      <c r="L149" s="113" t="s">
        <v>154</v>
      </c>
      <c r="M149" s="114"/>
      <c r="N149" s="113" t="s">
        <v>155</v>
      </c>
      <c r="O149" s="114"/>
      <c r="P149" s="113" t="s">
        <v>156</v>
      </c>
      <c r="Q149" s="115"/>
    </row>
    <row r="150" spans="1:17" ht="15.6" customHeight="1" thickBot="1" x14ac:dyDescent="0.25">
      <c r="A150" s="88"/>
      <c r="B150" s="91"/>
      <c r="C150" s="100"/>
      <c r="D150" s="100"/>
      <c r="E150" s="100"/>
      <c r="F150" s="100"/>
      <c r="G150" s="100"/>
      <c r="H150" s="106"/>
      <c r="I150" s="104"/>
      <c r="J150" s="106"/>
      <c r="K150" s="104"/>
      <c r="L150" s="24" t="s">
        <v>6</v>
      </c>
      <c r="M150" s="87" t="s">
        <v>7</v>
      </c>
      <c r="N150" s="24" t="s">
        <v>6</v>
      </c>
      <c r="O150" s="141" t="s">
        <v>7</v>
      </c>
      <c r="P150" s="55" t="s">
        <v>6</v>
      </c>
      <c r="Q150" s="26" t="s">
        <v>7</v>
      </c>
    </row>
    <row r="151" spans="1:17" ht="15.6" customHeight="1" x14ac:dyDescent="0.2">
      <c r="A151" s="88"/>
      <c r="B151" s="28">
        <v>5001464</v>
      </c>
      <c r="C151" s="28" t="s">
        <v>73</v>
      </c>
      <c r="D151" s="37" t="s">
        <v>81</v>
      </c>
      <c r="E151" s="38">
        <v>8</v>
      </c>
      <c r="F151" s="38" t="s">
        <v>84</v>
      </c>
      <c r="G151" s="38">
        <v>1500</v>
      </c>
      <c r="H151" s="38">
        <v>28</v>
      </c>
      <c r="I151" s="4">
        <v>474.13</v>
      </c>
      <c r="J151" s="4">
        <v>403.01</v>
      </c>
      <c r="K151" s="4">
        <f>I151-J151</f>
        <v>71.12</v>
      </c>
      <c r="L151" s="83">
        <v>1</v>
      </c>
      <c r="M151" s="38">
        <f>L151*H151</f>
        <v>28</v>
      </c>
      <c r="N151" s="83">
        <v>2</v>
      </c>
      <c r="O151" s="38">
        <v>56</v>
      </c>
      <c r="P151" s="83">
        <v>3</v>
      </c>
      <c r="Q151" s="38">
        <f>H151*P151</f>
        <v>84</v>
      </c>
    </row>
    <row r="152" spans="1:17" ht="15.6" customHeight="1" x14ac:dyDescent="0.2">
      <c r="A152" s="88"/>
      <c r="B152" s="28" t="s">
        <v>173</v>
      </c>
      <c r="C152" s="31" t="s">
        <v>74</v>
      </c>
      <c r="D152" s="32" t="s">
        <v>65</v>
      </c>
      <c r="E152" s="33">
        <v>8</v>
      </c>
      <c r="F152" s="33" t="s">
        <v>85</v>
      </c>
      <c r="G152" s="33">
        <v>1800</v>
      </c>
      <c r="H152" s="33">
        <v>28</v>
      </c>
      <c r="I152" s="5">
        <v>519.17999999999995</v>
      </c>
      <c r="J152" s="5">
        <v>441.3</v>
      </c>
      <c r="K152" s="4">
        <f t="shared" ref="K152:K162" si="21">I152-J152</f>
        <v>77.879999999999939</v>
      </c>
      <c r="L152" s="83">
        <v>1</v>
      </c>
      <c r="M152" s="38">
        <f t="shared" ref="M152:M162" si="22">L152*H152</f>
        <v>28</v>
      </c>
      <c r="N152" s="83">
        <v>2</v>
      </c>
      <c r="O152" s="38">
        <f t="shared" ref="O152:O162" si="23">H152*N152</f>
        <v>56</v>
      </c>
      <c r="P152" s="83">
        <v>3</v>
      </c>
      <c r="Q152" s="38">
        <f t="shared" ref="Q152:Q162" si="24">H152*P152</f>
        <v>84</v>
      </c>
    </row>
    <row r="153" spans="1:17" ht="15.6" customHeight="1" x14ac:dyDescent="0.2">
      <c r="A153" s="88"/>
      <c r="B153" s="28" t="s">
        <v>174</v>
      </c>
      <c r="C153" s="31" t="s">
        <v>75</v>
      </c>
      <c r="D153" s="32" t="s">
        <v>66</v>
      </c>
      <c r="E153" s="33">
        <v>8</v>
      </c>
      <c r="F153" s="33" t="s">
        <v>86</v>
      </c>
      <c r="G153" s="33">
        <v>2000</v>
      </c>
      <c r="H153" s="33">
        <v>28</v>
      </c>
      <c r="I153" s="5">
        <v>542.46</v>
      </c>
      <c r="J153" s="5">
        <v>449.65</v>
      </c>
      <c r="K153" s="4">
        <f t="shared" si="21"/>
        <v>92.810000000000059</v>
      </c>
      <c r="L153" s="83">
        <v>1</v>
      </c>
      <c r="M153" s="38">
        <f t="shared" si="22"/>
        <v>28</v>
      </c>
      <c r="N153" s="83">
        <f t="shared" ref="N153:N162" si="25">899.3/J153</f>
        <v>2</v>
      </c>
      <c r="O153" s="38">
        <f t="shared" si="23"/>
        <v>56</v>
      </c>
      <c r="P153" s="83">
        <f t="shared" ref="P153:P162" si="26">1348.95/J153</f>
        <v>3.0000000000000004</v>
      </c>
      <c r="Q153" s="38">
        <f t="shared" si="24"/>
        <v>84.000000000000014</v>
      </c>
    </row>
    <row r="154" spans="1:17" ht="15.6" customHeight="1" x14ac:dyDescent="0.2">
      <c r="A154" s="88"/>
      <c r="B154" s="28" t="s">
        <v>175</v>
      </c>
      <c r="C154" s="31" t="s">
        <v>76</v>
      </c>
      <c r="D154" s="32" t="s">
        <v>82</v>
      </c>
      <c r="E154" s="33">
        <v>8</v>
      </c>
      <c r="F154" s="33" t="s">
        <v>87</v>
      </c>
      <c r="G154" s="33">
        <v>2500</v>
      </c>
      <c r="H154" s="33">
        <v>26</v>
      </c>
      <c r="I154" s="5">
        <v>629.5</v>
      </c>
      <c r="J154" s="5">
        <v>449.65</v>
      </c>
      <c r="K154" s="4">
        <f t="shared" si="21"/>
        <v>179.85000000000002</v>
      </c>
      <c r="L154" s="83">
        <v>1</v>
      </c>
      <c r="M154" s="38">
        <f t="shared" si="22"/>
        <v>26</v>
      </c>
      <c r="N154" s="83">
        <f t="shared" si="25"/>
        <v>2</v>
      </c>
      <c r="O154" s="38">
        <f t="shared" si="23"/>
        <v>52</v>
      </c>
      <c r="P154" s="83">
        <f t="shared" si="26"/>
        <v>3.0000000000000004</v>
      </c>
      <c r="Q154" s="38">
        <f t="shared" si="24"/>
        <v>78.000000000000014</v>
      </c>
    </row>
    <row r="155" spans="1:17" ht="15.6" customHeight="1" x14ac:dyDescent="0.2">
      <c r="A155" s="88"/>
      <c r="B155" s="28" t="s">
        <v>176</v>
      </c>
      <c r="C155" s="31" t="s">
        <v>77</v>
      </c>
      <c r="D155" s="32" t="s">
        <v>69</v>
      </c>
      <c r="E155" s="33">
        <v>9</v>
      </c>
      <c r="F155" s="33" t="s">
        <v>88</v>
      </c>
      <c r="G155" s="33">
        <v>1800</v>
      </c>
      <c r="H155" s="33">
        <v>26</v>
      </c>
      <c r="I155" s="5">
        <v>629.5</v>
      </c>
      <c r="J155" s="5">
        <v>449.65</v>
      </c>
      <c r="K155" s="4">
        <f t="shared" si="21"/>
        <v>179.85000000000002</v>
      </c>
      <c r="L155" s="83">
        <v>1</v>
      </c>
      <c r="M155" s="38">
        <f t="shared" si="22"/>
        <v>26</v>
      </c>
      <c r="N155" s="83">
        <f t="shared" si="25"/>
        <v>2</v>
      </c>
      <c r="O155" s="38">
        <f t="shared" si="23"/>
        <v>52</v>
      </c>
      <c r="P155" s="83">
        <f t="shared" si="26"/>
        <v>3.0000000000000004</v>
      </c>
      <c r="Q155" s="38">
        <f t="shared" si="24"/>
        <v>78.000000000000014</v>
      </c>
    </row>
    <row r="156" spans="1:17" ht="15.6" customHeight="1" x14ac:dyDescent="0.2">
      <c r="A156" s="88"/>
      <c r="B156" s="28" t="s">
        <v>177</v>
      </c>
      <c r="C156" s="31" t="s">
        <v>78</v>
      </c>
      <c r="D156" s="32" t="s">
        <v>70</v>
      </c>
      <c r="E156" s="33">
        <v>9</v>
      </c>
      <c r="F156" s="33" t="s">
        <v>85</v>
      </c>
      <c r="G156" s="33">
        <v>2100</v>
      </c>
      <c r="H156" s="33">
        <v>26</v>
      </c>
      <c r="I156" s="5">
        <v>629.5</v>
      </c>
      <c r="J156" s="5">
        <v>449.65</v>
      </c>
      <c r="K156" s="4">
        <f t="shared" si="21"/>
        <v>179.85000000000002</v>
      </c>
      <c r="L156" s="83">
        <v>1</v>
      </c>
      <c r="M156" s="38">
        <f t="shared" si="22"/>
        <v>26</v>
      </c>
      <c r="N156" s="83">
        <f t="shared" si="25"/>
        <v>2</v>
      </c>
      <c r="O156" s="38">
        <f t="shared" si="23"/>
        <v>52</v>
      </c>
      <c r="P156" s="83">
        <f t="shared" si="26"/>
        <v>3.0000000000000004</v>
      </c>
      <c r="Q156" s="38">
        <f t="shared" si="24"/>
        <v>78.000000000000014</v>
      </c>
    </row>
    <row r="157" spans="1:17" ht="15.6" customHeight="1" x14ac:dyDescent="0.2">
      <c r="A157" s="88"/>
      <c r="B157" s="28" t="s">
        <v>178</v>
      </c>
      <c r="C157" s="31" t="s">
        <v>79</v>
      </c>
      <c r="D157" s="32" t="s">
        <v>71</v>
      </c>
      <c r="E157" s="33">
        <v>9</v>
      </c>
      <c r="F157" s="33" t="s">
        <v>86</v>
      </c>
      <c r="G157" s="33">
        <v>2400</v>
      </c>
      <c r="H157" s="33">
        <v>26</v>
      </c>
      <c r="I157" s="5">
        <v>629.5</v>
      </c>
      <c r="J157" s="5">
        <v>449.65</v>
      </c>
      <c r="K157" s="4">
        <f t="shared" si="21"/>
        <v>179.85000000000002</v>
      </c>
      <c r="L157" s="83">
        <v>1</v>
      </c>
      <c r="M157" s="38">
        <f t="shared" si="22"/>
        <v>26</v>
      </c>
      <c r="N157" s="83">
        <f t="shared" si="25"/>
        <v>2</v>
      </c>
      <c r="O157" s="38">
        <f t="shared" si="23"/>
        <v>52</v>
      </c>
      <c r="P157" s="83">
        <f t="shared" si="26"/>
        <v>3.0000000000000004</v>
      </c>
      <c r="Q157" s="38">
        <f t="shared" si="24"/>
        <v>78.000000000000014</v>
      </c>
    </row>
    <row r="158" spans="1:17" ht="15.6" customHeight="1" x14ac:dyDescent="0.2">
      <c r="A158" s="88"/>
      <c r="B158" s="28" t="s">
        <v>179</v>
      </c>
      <c r="C158" s="31" t="s">
        <v>80</v>
      </c>
      <c r="D158" s="32" t="s">
        <v>83</v>
      </c>
      <c r="E158" s="33">
        <v>9</v>
      </c>
      <c r="F158" s="33" t="s">
        <v>87</v>
      </c>
      <c r="G158" s="33">
        <v>3000</v>
      </c>
      <c r="H158" s="33">
        <v>22</v>
      </c>
      <c r="I158" s="5">
        <v>542.46</v>
      </c>
      <c r="J158" s="5">
        <v>449.65</v>
      </c>
      <c r="K158" s="4">
        <f t="shared" si="21"/>
        <v>92.810000000000059</v>
      </c>
      <c r="L158" s="83">
        <v>1</v>
      </c>
      <c r="M158" s="38">
        <f t="shared" si="22"/>
        <v>22</v>
      </c>
      <c r="N158" s="83">
        <f t="shared" si="25"/>
        <v>2</v>
      </c>
      <c r="O158" s="38">
        <f t="shared" si="23"/>
        <v>44</v>
      </c>
      <c r="P158" s="83">
        <f t="shared" si="26"/>
        <v>3.0000000000000004</v>
      </c>
      <c r="Q158" s="38">
        <f t="shared" si="24"/>
        <v>66.000000000000014</v>
      </c>
    </row>
    <row r="159" spans="1:17" ht="15.6" customHeight="1" x14ac:dyDescent="0.2">
      <c r="A159" s="88"/>
      <c r="B159" s="28" t="s">
        <v>180</v>
      </c>
      <c r="C159" s="31" t="s">
        <v>119</v>
      </c>
      <c r="D159" s="32" t="s">
        <v>148</v>
      </c>
      <c r="E159" s="33">
        <v>10</v>
      </c>
      <c r="F159" s="33" t="s">
        <v>88</v>
      </c>
      <c r="G159" s="33">
        <v>2400</v>
      </c>
      <c r="H159" s="33">
        <v>22</v>
      </c>
      <c r="I159" s="5">
        <v>542.46</v>
      </c>
      <c r="J159" s="5">
        <v>449.65</v>
      </c>
      <c r="K159" s="4">
        <f t="shared" si="21"/>
        <v>92.810000000000059</v>
      </c>
      <c r="L159" s="83">
        <v>1</v>
      </c>
      <c r="M159" s="38">
        <f t="shared" si="22"/>
        <v>22</v>
      </c>
      <c r="N159" s="83">
        <f t="shared" si="25"/>
        <v>2</v>
      </c>
      <c r="O159" s="38">
        <f t="shared" si="23"/>
        <v>44</v>
      </c>
      <c r="P159" s="83">
        <f t="shared" si="26"/>
        <v>3.0000000000000004</v>
      </c>
      <c r="Q159" s="38">
        <f t="shared" si="24"/>
        <v>66.000000000000014</v>
      </c>
    </row>
    <row r="160" spans="1:17" ht="15.6" customHeight="1" x14ac:dyDescent="0.2">
      <c r="A160" s="88"/>
      <c r="B160" s="28" t="s">
        <v>181</v>
      </c>
      <c r="C160" s="31" t="s">
        <v>120</v>
      </c>
      <c r="D160" s="32" t="s">
        <v>72</v>
      </c>
      <c r="E160" s="33">
        <v>10</v>
      </c>
      <c r="F160" s="33" t="s">
        <v>85</v>
      </c>
      <c r="G160" s="33">
        <v>2600</v>
      </c>
      <c r="H160" s="33">
        <v>22</v>
      </c>
      <c r="I160" s="5">
        <v>532.16999999999996</v>
      </c>
      <c r="J160" s="5">
        <v>449.65</v>
      </c>
      <c r="K160" s="4">
        <f t="shared" si="21"/>
        <v>82.519999999999982</v>
      </c>
      <c r="L160" s="83">
        <v>1</v>
      </c>
      <c r="M160" s="38">
        <f t="shared" si="22"/>
        <v>22</v>
      </c>
      <c r="N160" s="83">
        <f t="shared" si="25"/>
        <v>2</v>
      </c>
      <c r="O160" s="38">
        <f t="shared" si="23"/>
        <v>44</v>
      </c>
      <c r="P160" s="83">
        <f t="shared" si="26"/>
        <v>3.0000000000000004</v>
      </c>
      <c r="Q160" s="38">
        <f t="shared" si="24"/>
        <v>66.000000000000014</v>
      </c>
    </row>
    <row r="161" spans="1:17" ht="15.6" customHeight="1" x14ac:dyDescent="0.2">
      <c r="A161" s="88"/>
      <c r="B161" s="28" t="s">
        <v>182</v>
      </c>
      <c r="C161" s="31" t="s">
        <v>121</v>
      </c>
      <c r="D161" s="32" t="s">
        <v>149</v>
      </c>
      <c r="E161" s="33">
        <v>10</v>
      </c>
      <c r="F161" s="33" t="s">
        <v>86</v>
      </c>
      <c r="G161" s="33">
        <v>3100</v>
      </c>
      <c r="H161" s="33">
        <v>22</v>
      </c>
      <c r="I161" s="5">
        <v>532.16999999999996</v>
      </c>
      <c r="J161" s="5">
        <v>449.65</v>
      </c>
      <c r="K161" s="4">
        <f t="shared" si="21"/>
        <v>82.519999999999982</v>
      </c>
      <c r="L161" s="83">
        <v>1</v>
      </c>
      <c r="M161" s="38">
        <f t="shared" si="22"/>
        <v>22</v>
      </c>
      <c r="N161" s="83">
        <f t="shared" si="25"/>
        <v>2</v>
      </c>
      <c r="O161" s="38">
        <f t="shared" si="23"/>
        <v>44</v>
      </c>
      <c r="P161" s="83">
        <f t="shared" si="26"/>
        <v>3.0000000000000004</v>
      </c>
      <c r="Q161" s="38">
        <f t="shared" si="24"/>
        <v>66.000000000000014</v>
      </c>
    </row>
    <row r="162" spans="1:17" ht="15.6" customHeight="1" x14ac:dyDescent="0.2">
      <c r="A162" s="12"/>
      <c r="B162" s="28" t="s">
        <v>183</v>
      </c>
      <c r="C162" s="31" t="s">
        <v>122</v>
      </c>
      <c r="D162" s="32" t="s">
        <v>150</v>
      </c>
      <c r="E162" s="33">
        <v>10</v>
      </c>
      <c r="F162" s="33" t="s">
        <v>87</v>
      </c>
      <c r="G162" s="33">
        <v>3700</v>
      </c>
      <c r="H162" s="33">
        <v>20</v>
      </c>
      <c r="I162" s="5">
        <v>623.78</v>
      </c>
      <c r="J162" s="5">
        <v>449.65</v>
      </c>
      <c r="K162" s="4">
        <f t="shared" si="21"/>
        <v>174.13</v>
      </c>
      <c r="L162" s="83">
        <v>1</v>
      </c>
      <c r="M162" s="38">
        <f t="shared" si="22"/>
        <v>20</v>
      </c>
      <c r="N162" s="83">
        <f t="shared" si="25"/>
        <v>2</v>
      </c>
      <c r="O162" s="38">
        <f t="shared" si="23"/>
        <v>40</v>
      </c>
      <c r="P162" s="83">
        <f t="shared" si="26"/>
        <v>3.0000000000000004</v>
      </c>
      <c r="Q162" s="38">
        <f t="shared" si="24"/>
        <v>60.000000000000007</v>
      </c>
    </row>
    <row r="163" spans="1:17" ht="15.6" customHeight="1" x14ac:dyDescent="0.2">
      <c r="A163" s="12"/>
      <c r="B163" s="35"/>
      <c r="C163" s="35"/>
      <c r="D163" s="15"/>
      <c r="E163" s="23"/>
      <c r="F163" s="23"/>
      <c r="G163" s="23"/>
      <c r="H163" s="23"/>
      <c r="I163" s="3"/>
      <c r="J163" s="3"/>
      <c r="K163" s="3"/>
      <c r="L163" s="68"/>
      <c r="M163" s="23"/>
      <c r="N163" s="68"/>
      <c r="O163" s="23"/>
      <c r="P163" s="68"/>
      <c r="Q163" s="23"/>
    </row>
    <row r="164" spans="1:17" ht="15.6" customHeight="1" x14ac:dyDescent="0.2">
      <c r="A164" s="12"/>
      <c r="B164" s="35"/>
      <c r="C164" s="35"/>
      <c r="D164" s="15"/>
      <c r="E164" s="23"/>
      <c r="F164" s="23"/>
      <c r="G164" s="23"/>
      <c r="H164" s="23"/>
      <c r="I164" s="3"/>
      <c r="J164" s="3"/>
      <c r="K164" s="3"/>
      <c r="L164" s="42"/>
    </row>
    <row r="165" spans="1:17" ht="15.6" customHeight="1" x14ac:dyDescent="0.2">
      <c r="A165" s="12"/>
      <c r="B165" s="35"/>
      <c r="C165" s="35"/>
      <c r="D165" s="15"/>
      <c r="E165" s="23"/>
      <c r="F165" s="23"/>
      <c r="G165" s="23"/>
      <c r="H165" s="23"/>
      <c r="I165" s="3"/>
      <c r="J165" s="3"/>
      <c r="K165" s="3"/>
      <c r="L165" s="42"/>
    </row>
    <row r="166" spans="1:17" ht="15.6" customHeight="1" x14ac:dyDescent="0.2">
      <c r="A166" s="12"/>
      <c r="B166" s="35"/>
      <c r="C166" s="35"/>
      <c r="D166" s="15"/>
      <c r="E166" s="23"/>
      <c r="F166" s="23"/>
      <c r="G166" s="23"/>
      <c r="H166" s="23"/>
      <c r="I166" s="3"/>
      <c r="J166" s="3"/>
      <c r="K166" s="3"/>
      <c r="L166" s="42"/>
    </row>
    <row r="167" spans="1:17" ht="15.6" customHeight="1" x14ac:dyDescent="0.2">
      <c r="A167" s="12"/>
      <c r="C167" s="35"/>
      <c r="D167" s="19" t="s">
        <v>234</v>
      </c>
      <c r="E167" s="23"/>
      <c r="F167" s="23"/>
      <c r="G167" s="23"/>
      <c r="H167" s="23"/>
      <c r="I167" s="3"/>
      <c r="J167" s="3"/>
      <c r="K167" s="3"/>
      <c r="L167" s="43"/>
    </row>
    <row r="168" spans="1:17" ht="15.6" customHeight="1" x14ac:dyDescent="0.2">
      <c r="A168" s="12"/>
      <c r="D168" s="15" t="s">
        <v>226</v>
      </c>
      <c r="E168" s="23"/>
      <c r="F168" s="23"/>
      <c r="G168" s="41"/>
      <c r="H168" s="36"/>
      <c r="I168" s="56"/>
      <c r="J168" s="3"/>
      <c r="K168" s="3"/>
      <c r="L168" s="43"/>
    </row>
    <row r="169" spans="1:17" ht="15.6" customHeight="1" thickBot="1" x14ac:dyDescent="0.25">
      <c r="A169" s="12"/>
      <c r="D169" s="15"/>
      <c r="E169" s="23"/>
      <c r="F169" s="23"/>
      <c r="G169" s="23"/>
      <c r="H169" s="23"/>
      <c r="I169" s="3"/>
      <c r="J169" s="3"/>
      <c r="K169" s="3"/>
      <c r="L169" s="43"/>
      <c r="M169" s="8"/>
      <c r="N169" s="8"/>
      <c r="O169" s="8"/>
      <c r="P169" s="8"/>
      <c r="Q169" s="8"/>
    </row>
    <row r="170" spans="1:17" ht="14.1" customHeight="1" x14ac:dyDescent="0.2">
      <c r="A170" s="12"/>
      <c r="B170" s="89" t="s">
        <v>136</v>
      </c>
      <c r="C170" s="98" t="s">
        <v>0</v>
      </c>
      <c r="D170" s="98" t="s">
        <v>1</v>
      </c>
      <c r="E170" s="98" t="s">
        <v>3</v>
      </c>
      <c r="F170" s="98" t="s">
        <v>209</v>
      </c>
      <c r="G170" s="98" t="s">
        <v>242</v>
      </c>
      <c r="H170" s="102" t="s">
        <v>206</v>
      </c>
      <c r="I170" s="102" t="s">
        <v>207</v>
      </c>
      <c r="J170" s="102" t="s">
        <v>243</v>
      </c>
      <c r="K170" s="102" t="s">
        <v>208</v>
      </c>
      <c r="L170" s="110" t="s">
        <v>2</v>
      </c>
      <c r="M170" s="111"/>
      <c r="N170" s="111"/>
      <c r="O170" s="111"/>
      <c r="P170" s="111"/>
      <c r="Q170" s="112"/>
    </row>
    <row r="171" spans="1:17" ht="14.1" customHeight="1" x14ac:dyDescent="0.2">
      <c r="A171" s="12"/>
      <c r="B171" s="90"/>
      <c r="C171" s="99"/>
      <c r="D171" s="99"/>
      <c r="E171" s="99"/>
      <c r="F171" s="99"/>
      <c r="G171" s="99"/>
      <c r="H171" s="105"/>
      <c r="I171" s="103"/>
      <c r="J171" s="105"/>
      <c r="K171" s="103"/>
      <c r="L171" s="113" t="s">
        <v>154</v>
      </c>
      <c r="M171" s="114"/>
      <c r="N171" s="113" t="s">
        <v>155</v>
      </c>
      <c r="O171" s="114"/>
      <c r="P171" s="113" t="s">
        <v>156</v>
      </c>
      <c r="Q171" s="115"/>
    </row>
    <row r="172" spans="1:17" ht="14.1" customHeight="1" thickBot="1" x14ac:dyDescent="0.25">
      <c r="A172" s="12"/>
      <c r="B172" s="91"/>
      <c r="C172" s="100"/>
      <c r="D172" s="100"/>
      <c r="E172" s="100"/>
      <c r="F172" s="100"/>
      <c r="G172" s="100"/>
      <c r="H172" s="106"/>
      <c r="I172" s="104"/>
      <c r="J172" s="106"/>
      <c r="K172" s="104"/>
      <c r="L172" s="24" t="s">
        <v>6</v>
      </c>
      <c r="M172" s="25" t="s">
        <v>7</v>
      </c>
      <c r="N172" s="57" t="s">
        <v>6</v>
      </c>
      <c r="O172" s="25" t="s">
        <v>7</v>
      </c>
      <c r="P172" s="24" t="s">
        <v>6</v>
      </c>
      <c r="Q172" s="26" t="s">
        <v>7</v>
      </c>
    </row>
    <row r="173" spans="1:17" ht="14.1" customHeight="1" x14ac:dyDescent="0.2">
      <c r="A173" s="12"/>
      <c r="B173" s="28">
        <v>5001402</v>
      </c>
      <c r="C173" s="28" t="s">
        <v>123</v>
      </c>
      <c r="D173" s="37" t="s">
        <v>125</v>
      </c>
      <c r="E173" s="38">
        <v>10</v>
      </c>
      <c r="F173" s="38" t="s">
        <v>5</v>
      </c>
      <c r="G173" s="38">
        <v>2600</v>
      </c>
      <c r="H173" s="38">
        <v>21</v>
      </c>
      <c r="I173" s="4">
        <v>580.27</v>
      </c>
      <c r="J173" s="4">
        <v>449.65</v>
      </c>
      <c r="K173" s="4">
        <f>I173-J173</f>
        <v>130.62</v>
      </c>
      <c r="L173" s="51">
        <v>1</v>
      </c>
      <c r="M173" s="40">
        <f>H173*L173</f>
        <v>21</v>
      </c>
      <c r="N173" s="51">
        <v>2</v>
      </c>
      <c r="O173" s="40">
        <f>N173*H173</f>
        <v>42</v>
      </c>
      <c r="P173" s="51">
        <v>3</v>
      </c>
      <c r="Q173" s="40">
        <f>P173*H174</f>
        <v>63</v>
      </c>
    </row>
    <row r="174" spans="1:17" ht="14.1" customHeight="1" x14ac:dyDescent="0.2">
      <c r="A174" s="12"/>
      <c r="B174" s="31" t="s">
        <v>184</v>
      </c>
      <c r="C174" s="31" t="s">
        <v>124</v>
      </c>
      <c r="D174" s="32" t="s">
        <v>126</v>
      </c>
      <c r="E174" s="33">
        <v>10</v>
      </c>
      <c r="F174" s="33" t="s">
        <v>63</v>
      </c>
      <c r="G174" s="33">
        <v>3100</v>
      </c>
      <c r="H174" s="33">
        <v>21</v>
      </c>
      <c r="I174" s="5">
        <v>625.69000000000005</v>
      </c>
      <c r="J174" s="5">
        <v>449.65</v>
      </c>
      <c r="K174" s="4">
        <f>I174-J174</f>
        <v>176.04000000000008</v>
      </c>
      <c r="L174" s="52">
        <v>1</v>
      </c>
      <c r="M174" s="6">
        <f>L174*H174</f>
        <v>21</v>
      </c>
      <c r="N174" s="51">
        <v>2</v>
      </c>
      <c r="O174" s="40">
        <f>N174*H174</f>
        <v>42</v>
      </c>
      <c r="P174" s="51">
        <v>3</v>
      </c>
      <c r="Q174" s="40">
        <f>P174*H174</f>
        <v>63</v>
      </c>
    </row>
    <row r="175" spans="1:17" ht="14.1" customHeight="1" x14ac:dyDescent="0.2">
      <c r="A175" s="12"/>
      <c r="B175" s="35"/>
      <c r="C175" s="35"/>
      <c r="D175" s="15"/>
      <c r="E175" s="23"/>
      <c r="F175" s="23"/>
      <c r="G175" s="23"/>
      <c r="H175" s="23"/>
      <c r="I175" s="3"/>
      <c r="J175" s="3"/>
    </row>
    <row r="176" spans="1:17" ht="15.6" customHeight="1" x14ac:dyDescent="0.2">
      <c r="A176" s="12"/>
      <c r="B176" s="35"/>
      <c r="C176" s="35"/>
      <c r="D176" s="15"/>
      <c r="E176" s="23"/>
      <c r="F176" s="23"/>
      <c r="G176" s="23"/>
      <c r="H176" s="23"/>
      <c r="I176" s="3"/>
      <c r="J176" s="3"/>
    </row>
    <row r="177" spans="1:17" ht="15.6" customHeight="1" x14ac:dyDescent="0.2">
      <c r="A177" s="12"/>
      <c r="B177" s="35"/>
      <c r="C177" s="35"/>
      <c r="D177" s="15"/>
      <c r="E177" s="23"/>
      <c r="F177" s="23"/>
      <c r="G177" s="23"/>
      <c r="H177" s="23"/>
      <c r="I177" s="3"/>
      <c r="J177" s="3"/>
    </row>
    <row r="178" spans="1:17" ht="15.6" customHeight="1" x14ac:dyDescent="0.2">
      <c r="A178" s="12"/>
      <c r="C178" s="35"/>
      <c r="D178" s="19" t="s">
        <v>232</v>
      </c>
      <c r="E178" s="23"/>
      <c r="F178" s="23"/>
      <c r="G178" s="23"/>
      <c r="H178" s="23"/>
      <c r="I178" s="3"/>
      <c r="J178" s="3"/>
    </row>
    <row r="179" spans="1:17" ht="15.6" customHeight="1" x14ac:dyDescent="0.2">
      <c r="A179" s="12"/>
      <c r="D179" s="15" t="s">
        <v>220</v>
      </c>
      <c r="E179" s="22"/>
      <c r="F179" s="22"/>
      <c r="G179" s="22"/>
      <c r="H179" s="22"/>
      <c r="I179" s="36"/>
      <c r="J179" s="22"/>
    </row>
    <row r="180" spans="1:17" ht="15.6" customHeight="1" thickBot="1" x14ac:dyDescent="0.25">
      <c r="A180" s="12"/>
      <c r="D180" s="15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1:17" ht="14.1" customHeight="1" x14ac:dyDescent="0.2">
      <c r="A181" s="12"/>
      <c r="B181" s="89" t="s">
        <v>137</v>
      </c>
      <c r="C181" s="98" t="s">
        <v>0</v>
      </c>
      <c r="D181" s="98" t="s">
        <v>1</v>
      </c>
      <c r="E181" s="98" t="s">
        <v>3</v>
      </c>
      <c r="F181" s="98" t="s">
        <v>209</v>
      </c>
      <c r="G181" s="98" t="s">
        <v>242</v>
      </c>
      <c r="H181" s="102" t="s">
        <v>206</v>
      </c>
      <c r="I181" s="102" t="s">
        <v>207</v>
      </c>
      <c r="J181" s="102" t="s">
        <v>243</v>
      </c>
      <c r="K181" s="102" t="s">
        <v>208</v>
      </c>
      <c r="L181" s="110" t="s">
        <v>2</v>
      </c>
      <c r="M181" s="111"/>
      <c r="N181" s="111"/>
      <c r="O181" s="111"/>
      <c r="P181" s="111"/>
      <c r="Q181" s="112"/>
    </row>
    <row r="182" spans="1:17" ht="14.1" customHeight="1" x14ac:dyDescent="0.2">
      <c r="A182" s="12"/>
      <c r="B182" s="90"/>
      <c r="C182" s="99"/>
      <c r="D182" s="99"/>
      <c r="E182" s="99"/>
      <c r="F182" s="99"/>
      <c r="G182" s="99"/>
      <c r="H182" s="105"/>
      <c r="I182" s="103"/>
      <c r="J182" s="105"/>
      <c r="K182" s="103"/>
      <c r="L182" s="113" t="s">
        <v>154</v>
      </c>
      <c r="M182" s="114"/>
      <c r="N182" s="113" t="s">
        <v>155</v>
      </c>
      <c r="O182" s="114"/>
      <c r="P182" s="113" t="s">
        <v>156</v>
      </c>
      <c r="Q182" s="115"/>
    </row>
    <row r="183" spans="1:17" ht="14.1" customHeight="1" thickBot="1" x14ac:dyDescent="0.25">
      <c r="A183" s="12"/>
      <c r="B183" s="91"/>
      <c r="C183" s="100"/>
      <c r="D183" s="100"/>
      <c r="E183" s="100"/>
      <c r="F183" s="100"/>
      <c r="G183" s="100"/>
      <c r="H183" s="106"/>
      <c r="I183" s="104"/>
      <c r="J183" s="106"/>
      <c r="K183" s="104"/>
      <c r="L183" s="24" t="s">
        <v>6</v>
      </c>
      <c r="M183" s="25" t="s">
        <v>7</v>
      </c>
      <c r="N183" s="24" t="s">
        <v>6</v>
      </c>
      <c r="O183" s="25" t="s">
        <v>7</v>
      </c>
      <c r="P183" s="24" t="s">
        <v>6</v>
      </c>
      <c r="Q183" s="26" t="s">
        <v>7</v>
      </c>
    </row>
    <row r="184" spans="1:17" ht="14.1" customHeight="1" x14ac:dyDescent="0.2">
      <c r="A184" s="12"/>
      <c r="B184" s="28">
        <v>5001421</v>
      </c>
      <c r="C184" s="28" t="s">
        <v>89</v>
      </c>
      <c r="D184" s="37" t="s">
        <v>95</v>
      </c>
      <c r="E184" s="38">
        <v>8</v>
      </c>
      <c r="F184" s="38" t="s">
        <v>5</v>
      </c>
      <c r="G184" s="38">
        <v>1900</v>
      </c>
      <c r="H184" s="38">
        <v>28</v>
      </c>
      <c r="I184" s="4">
        <v>415.34</v>
      </c>
      <c r="J184" s="4">
        <v>353.03</v>
      </c>
      <c r="K184" s="4">
        <f>I184-J184</f>
        <v>62.31</v>
      </c>
      <c r="L184" s="83">
        <v>1</v>
      </c>
      <c r="M184" s="86">
        <f>H184*L184</f>
        <v>28</v>
      </c>
      <c r="N184" s="83">
        <v>2</v>
      </c>
      <c r="O184" s="86">
        <f>H184*N184</f>
        <v>56</v>
      </c>
      <c r="P184" s="83">
        <v>3</v>
      </c>
      <c r="Q184" s="86">
        <f>P184*H184</f>
        <v>84</v>
      </c>
    </row>
    <row r="185" spans="1:17" ht="14.1" customHeight="1" x14ac:dyDescent="0.2">
      <c r="A185" s="12"/>
      <c r="B185" s="28" t="s">
        <v>185</v>
      </c>
      <c r="C185" s="31" t="s">
        <v>90</v>
      </c>
      <c r="D185" s="32" t="s">
        <v>96</v>
      </c>
      <c r="E185" s="33">
        <v>8</v>
      </c>
      <c r="F185" s="33" t="s">
        <v>67</v>
      </c>
      <c r="G185" s="33">
        <v>2480</v>
      </c>
      <c r="H185" s="33">
        <v>28</v>
      </c>
      <c r="I185" s="5">
        <v>471.08</v>
      </c>
      <c r="J185" s="5">
        <v>400.01</v>
      </c>
      <c r="K185" s="4">
        <f t="shared" ref="K185:K189" si="27">I185-J185</f>
        <v>71.069999999999993</v>
      </c>
      <c r="L185" s="83">
        <v>1</v>
      </c>
      <c r="M185" s="86">
        <f t="shared" ref="M185:M189" si="28">H185*L185</f>
        <v>28</v>
      </c>
      <c r="N185" s="83">
        <v>2</v>
      </c>
      <c r="O185" s="86">
        <f t="shared" ref="O185:O189" si="29">H185*N185</f>
        <v>56</v>
      </c>
      <c r="P185" s="83">
        <v>3</v>
      </c>
      <c r="Q185" s="86">
        <f t="shared" ref="Q185:Q189" si="30">P185*H185</f>
        <v>84</v>
      </c>
    </row>
    <row r="186" spans="1:17" ht="14.1" customHeight="1" x14ac:dyDescent="0.2">
      <c r="A186" s="12"/>
      <c r="B186" s="28" t="s">
        <v>186</v>
      </c>
      <c r="C186" s="31" t="s">
        <v>130</v>
      </c>
      <c r="D186" s="32" t="s">
        <v>139</v>
      </c>
      <c r="E186" s="33">
        <v>9</v>
      </c>
      <c r="F186" s="33" t="s">
        <v>5</v>
      </c>
      <c r="G186" s="33">
        <v>2170</v>
      </c>
      <c r="H186" s="33">
        <v>28</v>
      </c>
      <c r="I186" s="5">
        <v>552.39</v>
      </c>
      <c r="J186" s="5">
        <v>449.65</v>
      </c>
      <c r="K186" s="4">
        <f t="shared" si="27"/>
        <v>102.74000000000001</v>
      </c>
      <c r="L186" s="83">
        <f t="shared" ref="L186:L189" si="31">449.65/J186</f>
        <v>1</v>
      </c>
      <c r="M186" s="86">
        <f t="shared" si="28"/>
        <v>28</v>
      </c>
      <c r="N186" s="83">
        <f t="shared" ref="N186:N189" si="32">899.3/J186</f>
        <v>2</v>
      </c>
      <c r="O186" s="86">
        <f t="shared" si="29"/>
        <v>56</v>
      </c>
      <c r="P186" s="83">
        <f t="shared" ref="P186:P189" si="33">1348.95/J186</f>
        <v>3.0000000000000004</v>
      </c>
      <c r="Q186" s="86">
        <f t="shared" si="30"/>
        <v>84.000000000000014</v>
      </c>
    </row>
    <row r="187" spans="1:17" ht="14.1" customHeight="1" x14ac:dyDescent="0.2">
      <c r="A187" s="12"/>
      <c r="B187" s="28" t="s">
        <v>187</v>
      </c>
      <c r="C187" s="31" t="s">
        <v>131</v>
      </c>
      <c r="D187" s="32" t="s">
        <v>140</v>
      </c>
      <c r="E187" s="33">
        <v>9</v>
      </c>
      <c r="F187" s="33" t="s">
        <v>67</v>
      </c>
      <c r="G187" s="33">
        <v>2800</v>
      </c>
      <c r="H187" s="33">
        <v>28</v>
      </c>
      <c r="I187" s="5">
        <v>552.39</v>
      </c>
      <c r="J187" s="5">
        <v>449.65</v>
      </c>
      <c r="K187" s="4">
        <f t="shared" si="27"/>
        <v>102.74000000000001</v>
      </c>
      <c r="L187" s="83">
        <f t="shared" si="31"/>
        <v>1</v>
      </c>
      <c r="M187" s="86">
        <f t="shared" si="28"/>
        <v>28</v>
      </c>
      <c r="N187" s="83">
        <f t="shared" si="32"/>
        <v>2</v>
      </c>
      <c r="O187" s="86">
        <f t="shared" si="29"/>
        <v>56</v>
      </c>
      <c r="P187" s="83">
        <f t="shared" si="33"/>
        <v>3.0000000000000004</v>
      </c>
      <c r="Q187" s="86">
        <f t="shared" si="30"/>
        <v>84.000000000000014</v>
      </c>
    </row>
    <row r="188" spans="1:17" ht="14.1" customHeight="1" x14ac:dyDescent="0.2">
      <c r="A188" s="12"/>
      <c r="B188" s="28" t="s">
        <v>188</v>
      </c>
      <c r="C188" s="31" t="s">
        <v>93</v>
      </c>
      <c r="D188" s="32" t="s">
        <v>97</v>
      </c>
      <c r="E188" s="33">
        <v>10</v>
      </c>
      <c r="F188" s="33" t="s">
        <v>5</v>
      </c>
      <c r="G188" s="33">
        <v>2890</v>
      </c>
      <c r="H188" s="33">
        <v>28</v>
      </c>
      <c r="I188" s="5">
        <v>589.04</v>
      </c>
      <c r="J188" s="5">
        <v>449.65</v>
      </c>
      <c r="K188" s="4">
        <f t="shared" si="27"/>
        <v>139.38999999999999</v>
      </c>
      <c r="L188" s="83">
        <f t="shared" si="31"/>
        <v>1</v>
      </c>
      <c r="M188" s="86">
        <f t="shared" si="28"/>
        <v>28</v>
      </c>
      <c r="N188" s="83">
        <f t="shared" si="32"/>
        <v>2</v>
      </c>
      <c r="O188" s="86">
        <f t="shared" si="29"/>
        <v>56</v>
      </c>
      <c r="P188" s="83">
        <f t="shared" si="33"/>
        <v>3.0000000000000004</v>
      </c>
      <c r="Q188" s="86">
        <f t="shared" si="30"/>
        <v>84.000000000000014</v>
      </c>
    </row>
    <row r="189" spans="1:17" ht="14.1" customHeight="1" x14ac:dyDescent="0.2">
      <c r="A189" s="12"/>
      <c r="B189" s="28" t="s">
        <v>189</v>
      </c>
      <c r="C189" s="31" t="s">
        <v>94</v>
      </c>
      <c r="D189" s="32" t="s">
        <v>98</v>
      </c>
      <c r="E189" s="33">
        <v>10</v>
      </c>
      <c r="F189" s="33" t="s">
        <v>67</v>
      </c>
      <c r="G189" s="33">
        <v>4150</v>
      </c>
      <c r="H189" s="33">
        <v>28</v>
      </c>
      <c r="I189" s="5">
        <v>589.04</v>
      </c>
      <c r="J189" s="5">
        <v>449.65</v>
      </c>
      <c r="K189" s="4">
        <f t="shared" si="27"/>
        <v>139.38999999999999</v>
      </c>
      <c r="L189" s="83">
        <f t="shared" si="31"/>
        <v>1</v>
      </c>
      <c r="M189" s="86">
        <f t="shared" si="28"/>
        <v>28</v>
      </c>
      <c r="N189" s="83">
        <f t="shared" si="32"/>
        <v>2</v>
      </c>
      <c r="O189" s="86">
        <f t="shared" si="29"/>
        <v>56</v>
      </c>
      <c r="P189" s="83">
        <f t="shared" si="33"/>
        <v>3.0000000000000004</v>
      </c>
      <c r="Q189" s="86">
        <f t="shared" si="30"/>
        <v>84.000000000000014</v>
      </c>
    </row>
    <row r="190" spans="1:17" ht="15.6" customHeight="1" x14ac:dyDescent="0.2">
      <c r="A190" s="14"/>
      <c r="B190" s="35"/>
      <c r="C190" s="35"/>
      <c r="D190" s="15"/>
      <c r="E190" s="23"/>
      <c r="F190" s="23"/>
      <c r="G190" s="23"/>
      <c r="H190" s="23"/>
      <c r="I190" s="3"/>
      <c r="J190" s="3"/>
    </row>
    <row r="191" spans="1:17" ht="15.6" customHeight="1" x14ac:dyDescent="0.2">
      <c r="A191" s="136" t="s">
        <v>153</v>
      </c>
      <c r="B191" s="35"/>
      <c r="C191" s="35"/>
      <c r="D191" s="15"/>
      <c r="E191" s="23"/>
      <c r="F191" s="23"/>
      <c r="G191" s="23"/>
      <c r="H191" s="23"/>
      <c r="I191" s="3"/>
      <c r="J191" s="3"/>
    </row>
    <row r="192" spans="1:17" ht="15.6" customHeight="1" x14ac:dyDescent="0.2">
      <c r="A192" s="136"/>
      <c r="B192" s="35"/>
      <c r="C192" s="35"/>
      <c r="D192" s="15"/>
      <c r="E192" s="23"/>
      <c r="F192" s="23"/>
      <c r="G192" s="23"/>
      <c r="H192" s="23"/>
      <c r="I192" s="3"/>
      <c r="J192" s="3"/>
    </row>
    <row r="193" spans="1:17" ht="15.6" customHeight="1" x14ac:dyDescent="0.2">
      <c r="A193" s="136"/>
      <c r="B193" s="35"/>
      <c r="C193" s="35"/>
      <c r="D193" s="15"/>
      <c r="E193" s="23"/>
      <c r="F193" s="23"/>
      <c r="G193" s="23"/>
      <c r="H193" s="23"/>
      <c r="I193" s="3"/>
      <c r="J193" s="3"/>
    </row>
    <row r="194" spans="1:17" ht="15.6" customHeight="1" x14ac:dyDescent="0.2">
      <c r="A194" s="136"/>
      <c r="B194" s="35"/>
      <c r="C194" s="35"/>
      <c r="D194" s="15"/>
      <c r="E194" s="23"/>
      <c r="F194" s="23"/>
      <c r="G194" s="23"/>
      <c r="H194" s="23"/>
      <c r="I194" s="3"/>
      <c r="J194" s="3"/>
    </row>
    <row r="195" spans="1:17" ht="15.6" customHeight="1" x14ac:dyDescent="0.2">
      <c r="A195" s="136"/>
      <c r="C195" s="58"/>
      <c r="D195" s="19" t="s">
        <v>233</v>
      </c>
      <c r="E195" s="59"/>
      <c r="F195" s="59"/>
      <c r="G195" s="59"/>
      <c r="H195" s="59"/>
      <c r="I195" s="59"/>
      <c r="J195" s="59"/>
    </row>
    <row r="196" spans="1:17" ht="15.6" customHeight="1" x14ac:dyDescent="0.2">
      <c r="A196" s="136"/>
      <c r="D196" s="15" t="s">
        <v>221</v>
      </c>
      <c r="E196" s="22"/>
      <c r="F196" s="22"/>
      <c r="G196" s="22"/>
      <c r="H196" s="22"/>
      <c r="I196" s="36"/>
      <c r="J196" s="22"/>
      <c r="K196" s="22"/>
      <c r="L196" s="22"/>
      <c r="M196" s="22"/>
      <c r="N196" s="22"/>
      <c r="O196" s="22"/>
      <c r="P196" s="22"/>
      <c r="Q196" s="22"/>
    </row>
    <row r="197" spans="1:17" ht="15.6" customHeight="1" thickBot="1" x14ac:dyDescent="0.25">
      <c r="A197" s="136"/>
      <c r="D197" s="15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1:17" ht="14.1" customHeight="1" x14ac:dyDescent="0.2">
      <c r="A198" s="136"/>
      <c r="B198" s="89" t="s">
        <v>137</v>
      </c>
      <c r="C198" s="98" t="s">
        <v>0</v>
      </c>
      <c r="D198" s="98" t="s">
        <v>1</v>
      </c>
      <c r="E198" s="102" t="s">
        <v>3</v>
      </c>
      <c r="F198" s="102" t="s">
        <v>209</v>
      </c>
      <c r="G198" s="102" t="s">
        <v>242</v>
      </c>
      <c r="H198" s="102" t="s">
        <v>206</v>
      </c>
      <c r="I198" s="102" t="s">
        <v>207</v>
      </c>
      <c r="J198" s="102" t="s">
        <v>243</v>
      </c>
      <c r="K198" s="102" t="s">
        <v>208</v>
      </c>
      <c r="L198" s="110" t="s">
        <v>2</v>
      </c>
      <c r="M198" s="111"/>
      <c r="N198" s="111"/>
      <c r="O198" s="111"/>
      <c r="P198" s="111"/>
      <c r="Q198" s="112"/>
    </row>
    <row r="199" spans="1:17" ht="14.1" customHeight="1" x14ac:dyDescent="0.2">
      <c r="A199" s="136"/>
      <c r="B199" s="90"/>
      <c r="C199" s="99"/>
      <c r="D199" s="99"/>
      <c r="E199" s="105"/>
      <c r="F199" s="105"/>
      <c r="G199" s="105"/>
      <c r="H199" s="105"/>
      <c r="I199" s="105"/>
      <c r="J199" s="105"/>
      <c r="K199" s="105"/>
      <c r="L199" s="113" t="s">
        <v>154</v>
      </c>
      <c r="M199" s="114"/>
      <c r="N199" s="113" t="s">
        <v>155</v>
      </c>
      <c r="O199" s="114"/>
      <c r="P199" s="113" t="s">
        <v>156</v>
      </c>
      <c r="Q199" s="115"/>
    </row>
    <row r="200" spans="1:17" ht="14.1" customHeight="1" thickBot="1" x14ac:dyDescent="0.25">
      <c r="A200" s="136"/>
      <c r="B200" s="91"/>
      <c r="C200" s="100"/>
      <c r="D200" s="100"/>
      <c r="E200" s="106"/>
      <c r="F200" s="106"/>
      <c r="G200" s="106"/>
      <c r="H200" s="106"/>
      <c r="I200" s="106"/>
      <c r="J200" s="106"/>
      <c r="K200" s="106"/>
      <c r="L200" s="24" t="s">
        <v>6</v>
      </c>
      <c r="M200" s="25" t="s">
        <v>7</v>
      </c>
      <c r="N200" s="24" t="s">
        <v>6</v>
      </c>
      <c r="O200" s="25" t="s">
        <v>7</v>
      </c>
      <c r="P200" s="24" t="s">
        <v>6</v>
      </c>
      <c r="Q200" s="26" t="s">
        <v>7</v>
      </c>
    </row>
    <row r="201" spans="1:17" ht="13.5" customHeight="1" x14ac:dyDescent="0.2">
      <c r="A201" s="136"/>
      <c r="B201" s="28">
        <v>5001406</v>
      </c>
      <c r="C201" s="28" t="s">
        <v>14</v>
      </c>
      <c r="D201" s="37" t="s">
        <v>138</v>
      </c>
      <c r="E201" s="38">
        <v>8</v>
      </c>
      <c r="F201" s="38" t="s">
        <v>5</v>
      </c>
      <c r="G201" s="38">
        <v>2099</v>
      </c>
      <c r="H201" s="38">
        <v>28</v>
      </c>
      <c r="I201" s="4">
        <v>483.56</v>
      </c>
      <c r="J201" s="4">
        <v>411.02</v>
      </c>
      <c r="K201" s="4">
        <f>I201-J201</f>
        <v>72.54000000000002</v>
      </c>
      <c r="L201" s="39">
        <v>1</v>
      </c>
      <c r="M201" s="40">
        <f>L201*H201</f>
        <v>28</v>
      </c>
      <c r="N201" s="51">
        <v>2</v>
      </c>
      <c r="O201" s="40">
        <f>H201*N201</f>
        <v>56</v>
      </c>
      <c r="P201" s="51">
        <v>3</v>
      </c>
      <c r="Q201" s="40">
        <f>H201*P201</f>
        <v>84</v>
      </c>
    </row>
    <row r="202" spans="1:17" ht="13.5" customHeight="1" x14ac:dyDescent="0.2">
      <c r="A202" s="136"/>
      <c r="B202" s="31" t="s">
        <v>190</v>
      </c>
      <c r="C202" s="31" t="s">
        <v>15</v>
      </c>
      <c r="D202" s="32" t="s">
        <v>99</v>
      </c>
      <c r="E202" s="33">
        <v>8</v>
      </c>
      <c r="F202" s="33" t="s">
        <v>13</v>
      </c>
      <c r="G202" s="33">
        <v>2499</v>
      </c>
      <c r="H202" s="33">
        <v>28</v>
      </c>
      <c r="I202" s="4">
        <v>483.56</v>
      </c>
      <c r="J202" s="4">
        <v>411.02</v>
      </c>
      <c r="K202" s="4">
        <f t="shared" ref="K202:K210" si="34">I202-J202</f>
        <v>72.54000000000002</v>
      </c>
      <c r="L202" s="34">
        <v>1</v>
      </c>
      <c r="M202" s="40">
        <f t="shared" ref="M202:M210" si="35">L202*H202</f>
        <v>28</v>
      </c>
      <c r="N202" s="51">
        <v>2</v>
      </c>
      <c r="O202" s="40">
        <f t="shared" ref="O202:O210" si="36">H202*N202</f>
        <v>56</v>
      </c>
      <c r="P202" s="51">
        <v>3</v>
      </c>
      <c r="Q202" s="40">
        <f t="shared" ref="Q202:Q210" si="37">H202*P202</f>
        <v>84</v>
      </c>
    </row>
    <row r="203" spans="1:17" ht="13.5" customHeight="1" x14ac:dyDescent="0.2">
      <c r="A203" s="136"/>
      <c r="B203" s="31" t="s">
        <v>191</v>
      </c>
      <c r="C203" s="31" t="s">
        <v>91</v>
      </c>
      <c r="D203" s="32" t="s">
        <v>100</v>
      </c>
      <c r="E203" s="33">
        <v>9</v>
      </c>
      <c r="F203" s="33" t="s">
        <v>68</v>
      </c>
      <c r="G203" s="33">
        <v>1590</v>
      </c>
      <c r="H203" s="33">
        <v>32</v>
      </c>
      <c r="I203" s="5">
        <v>439.02</v>
      </c>
      <c r="J203" s="5">
        <v>373.16</v>
      </c>
      <c r="K203" s="4">
        <f t="shared" si="34"/>
        <v>65.859999999999957</v>
      </c>
      <c r="L203" s="39">
        <v>1</v>
      </c>
      <c r="M203" s="40">
        <f t="shared" si="35"/>
        <v>32</v>
      </c>
      <c r="N203" s="51">
        <v>2</v>
      </c>
      <c r="O203" s="40">
        <f t="shared" si="36"/>
        <v>64</v>
      </c>
      <c r="P203" s="51">
        <v>3</v>
      </c>
      <c r="Q203" s="40">
        <f t="shared" si="37"/>
        <v>96</v>
      </c>
    </row>
    <row r="204" spans="1:17" ht="13.5" customHeight="1" x14ac:dyDescent="0.2">
      <c r="A204" s="136"/>
      <c r="B204" s="31" t="s">
        <v>192</v>
      </c>
      <c r="C204" s="31" t="s">
        <v>92</v>
      </c>
      <c r="D204" s="32" t="s">
        <v>101</v>
      </c>
      <c r="E204" s="33">
        <v>9</v>
      </c>
      <c r="F204" s="33" t="s">
        <v>62</v>
      </c>
      <c r="G204" s="33">
        <v>1750</v>
      </c>
      <c r="H204" s="33">
        <v>21</v>
      </c>
      <c r="I204" s="5">
        <v>292.8</v>
      </c>
      <c r="J204" s="5">
        <v>248.88</v>
      </c>
      <c r="K204" s="4">
        <f t="shared" si="34"/>
        <v>43.920000000000016</v>
      </c>
      <c r="L204" s="39">
        <v>1</v>
      </c>
      <c r="M204" s="40">
        <f t="shared" si="35"/>
        <v>21</v>
      </c>
      <c r="N204" s="51">
        <v>3</v>
      </c>
      <c r="O204" s="40">
        <f t="shared" si="36"/>
        <v>63</v>
      </c>
      <c r="P204" s="51">
        <v>5</v>
      </c>
      <c r="Q204" s="40">
        <f t="shared" si="37"/>
        <v>105</v>
      </c>
    </row>
    <row r="205" spans="1:17" ht="13.5" customHeight="1" x14ac:dyDescent="0.2">
      <c r="A205" s="136"/>
      <c r="B205" s="31" t="s">
        <v>193</v>
      </c>
      <c r="C205" s="31" t="s">
        <v>132</v>
      </c>
      <c r="D205" s="32" t="s">
        <v>139</v>
      </c>
      <c r="E205" s="33">
        <v>9</v>
      </c>
      <c r="F205" s="33" t="s">
        <v>5</v>
      </c>
      <c r="G205" s="33">
        <v>2899</v>
      </c>
      <c r="H205" s="33">
        <v>28</v>
      </c>
      <c r="I205" s="5">
        <v>577.78</v>
      </c>
      <c r="J205" s="5">
        <v>449.65</v>
      </c>
      <c r="K205" s="4">
        <f t="shared" si="34"/>
        <v>128.13</v>
      </c>
      <c r="L205" s="39">
        <v>1</v>
      </c>
      <c r="M205" s="40">
        <f t="shared" si="35"/>
        <v>28</v>
      </c>
      <c r="N205" s="51">
        <v>2</v>
      </c>
      <c r="O205" s="40">
        <f t="shared" si="36"/>
        <v>56</v>
      </c>
      <c r="P205" s="51">
        <v>3</v>
      </c>
      <c r="Q205" s="40">
        <f t="shared" si="37"/>
        <v>84</v>
      </c>
    </row>
    <row r="206" spans="1:17" ht="13.5" customHeight="1" x14ac:dyDescent="0.2">
      <c r="A206" s="136"/>
      <c r="B206" s="31" t="s">
        <v>194</v>
      </c>
      <c r="C206" s="31" t="s">
        <v>133</v>
      </c>
      <c r="D206" s="32" t="s">
        <v>140</v>
      </c>
      <c r="E206" s="33">
        <v>9</v>
      </c>
      <c r="F206" s="33" t="s">
        <v>67</v>
      </c>
      <c r="G206" s="33">
        <v>2899</v>
      </c>
      <c r="H206" s="33">
        <v>28</v>
      </c>
      <c r="I206" s="5">
        <v>577.78</v>
      </c>
      <c r="J206" s="5">
        <v>449.65</v>
      </c>
      <c r="K206" s="4">
        <f t="shared" si="34"/>
        <v>128.13</v>
      </c>
      <c r="L206" s="39">
        <v>1</v>
      </c>
      <c r="M206" s="40">
        <f t="shared" si="35"/>
        <v>28</v>
      </c>
      <c r="N206" s="51">
        <v>2</v>
      </c>
      <c r="O206" s="40">
        <f t="shared" si="36"/>
        <v>56</v>
      </c>
      <c r="P206" s="51">
        <f t="shared" ref="P206" si="38">1348.95/J206</f>
        <v>3.0000000000000004</v>
      </c>
      <c r="Q206" s="40">
        <f t="shared" si="37"/>
        <v>84.000000000000014</v>
      </c>
    </row>
    <row r="207" spans="1:17" ht="13.5" customHeight="1" x14ac:dyDescent="0.2">
      <c r="A207" s="136"/>
      <c r="B207" s="31" t="s">
        <v>195</v>
      </c>
      <c r="C207" s="31" t="s">
        <v>134</v>
      </c>
      <c r="D207" s="32" t="s">
        <v>141</v>
      </c>
      <c r="E207" s="33">
        <v>10</v>
      </c>
      <c r="F207" s="33" t="s">
        <v>62</v>
      </c>
      <c r="G207" s="33">
        <v>2099</v>
      </c>
      <c r="H207" s="33">
        <v>21</v>
      </c>
      <c r="I207" s="5">
        <v>440.15</v>
      </c>
      <c r="J207" s="5">
        <v>374.12</v>
      </c>
      <c r="K207" s="4">
        <f t="shared" si="34"/>
        <v>66.029999999999973</v>
      </c>
      <c r="L207" s="39">
        <v>1</v>
      </c>
      <c r="M207" s="40">
        <f t="shared" si="35"/>
        <v>21</v>
      </c>
      <c r="N207" s="51">
        <v>2</v>
      </c>
      <c r="O207" s="40">
        <f t="shared" si="36"/>
        <v>42</v>
      </c>
      <c r="P207" s="51">
        <v>3</v>
      </c>
      <c r="Q207" s="40">
        <f t="shared" si="37"/>
        <v>63</v>
      </c>
    </row>
    <row r="208" spans="1:17" ht="13.5" customHeight="1" x14ac:dyDescent="0.2">
      <c r="A208" s="136"/>
      <c r="B208" s="31" t="s">
        <v>196</v>
      </c>
      <c r="C208" s="31" t="s">
        <v>102</v>
      </c>
      <c r="D208" s="32" t="s">
        <v>97</v>
      </c>
      <c r="E208" s="33">
        <v>10</v>
      </c>
      <c r="F208" s="33" t="s">
        <v>5</v>
      </c>
      <c r="G208" s="33">
        <v>3299</v>
      </c>
      <c r="H208" s="33">
        <v>26</v>
      </c>
      <c r="I208" s="5">
        <v>493.46</v>
      </c>
      <c r="J208" s="5">
        <v>419.44</v>
      </c>
      <c r="K208" s="4">
        <f t="shared" si="34"/>
        <v>74.019999999999982</v>
      </c>
      <c r="L208" s="34">
        <v>1</v>
      </c>
      <c r="M208" s="40">
        <f t="shared" si="35"/>
        <v>26</v>
      </c>
      <c r="N208" s="51">
        <v>2</v>
      </c>
      <c r="O208" s="40">
        <f t="shared" si="36"/>
        <v>52</v>
      </c>
      <c r="P208" s="51">
        <v>3</v>
      </c>
      <c r="Q208" s="40">
        <f t="shared" si="37"/>
        <v>78</v>
      </c>
    </row>
    <row r="209" spans="1:17" ht="13.5" customHeight="1" x14ac:dyDescent="0.2">
      <c r="A209" s="136"/>
      <c r="B209" s="31" t="s">
        <v>197</v>
      </c>
      <c r="C209" s="31" t="s">
        <v>103</v>
      </c>
      <c r="D209" s="32" t="s">
        <v>98</v>
      </c>
      <c r="E209" s="33">
        <v>10</v>
      </c>
      <c r="F209" s="33" t="s">
        <v>67</v>
      </c>
      <c r="G209" s="33">
        <v>4499</v>
      </c>
      <c r="H209" s="33">
        <v>26</v>
      </c>
      <c r="I209" s="5">
        <v>493.46</v>
      </c>
      <c r="J209" s="5">
        <v>419.44</v>
      </c>
      <c r="K209" s="4">
        <f t="shared" si="34"/>
        <v>74.019999999999982</v>
      </c>
      <c r="L209" s="34">
        <v>1</v>
      </c>
      <c r="M209" s="40">
        <f t="shared" si="35"/>
        <v>26</v>
      </c>
      <c r="N209" s="51">
        <v>2</v>
      </c>
      <c r="O209" s="40">
        <f t="shared" si="36"/>
        <v>52</v>
      </c>
      <c r="P209" s="51">
        <v>3</v>
      </c>
      <c r="Q209" s="40">
        <f t="shared" si="37"/>
        <v>78</v>
      </c>
    </row>
    <row r="210" spans="1:17" ht="13.5" customHeight="1" x14ac:dyDescent="0.2">
      <c r="A210" s="136"/>
      <c r="B210" s="31" t="s">
        <v>198</v>
      </c>
      <c r="C210" s="31" t="s">
        <v>135</v>
      </c>
      <c r="D210" s="32" t="s">
        <v>142</v>
      </c>
      <c r="E210" s="33">
        <v>10</v>
      </c>
      <c r="F210" s="33" t="s">
        <v>104</v>
      </c>
      <c r="G210" s="33">
        <v>3260</v>
      </c>
      <c r="H210" s="33">
        <v>14</v>
      </c>
      <c r="I210" s="5">
        <v>385.21</v>
      </c>
      <c r="J210" s="5">
        <v>327.42</v>
      </c>
      <c r="K210" s="4">
        <f t="shared" si="34"/>
        <v>57.789999999999964</v>
      </c>
      <c r="L210" s="34">
        <v>1</v>
      </c>
      <c r="M210" s="40">
        <f t="shared" si="35"/>
        <v>14</v>
      </c>
      <c r="N210" s="51">
        <v>2</v>
      </c>
      <c r="O210" s="40">
        <f t="shared" si="36"/>
        <v>28</v>
      </c>
      <c r="P210" s="51">
        <v>4</v>
      </c>
      <c r="Q210" s="40">
        <f t="shared" si="37"/>
        <v>56</v>
      </c>
    </row>
    <row r="211" spans="1:17" ht="15.6" customHeight="1" x14ac:dyDescent="0.2">
      <c r="A211" s="11"/>
      <c r="B211" s="35"/>
      <c r="C211" s="35"/>
      <c r="D211" s="15"/>
      <c r="E211" s="23"/>
      <c r="F211" s="23"/>
      <c r="G211" s="23"/>
      <c r="H211" s="23"/>
      <c r="I211" s="3"/>
      <c r="J211" s="3"/>
      <c r="K211" s="3"/>
      <c r="L211" s="42"/>
      <c r="M211" s="8"/>
      <c r="N211" s="54"/>
      <c r="O211" s="8"/>
      <c r="P211" s="54"/>
      <c r="Q211" s="8"/>
    </row>
    <row r="212" spans="1:17" ht="15.6" customHeight="1" x14ac:dyDescent="0.2">
      <c r="A212" s="10"/>
      <c r="B212" s="35"/>
      <c r="C212" s="35"/>
      <c r="D212" s="15"/>
      <c r="E212" s="23"/>
      <c r="F212" s="23"/>
      <c r="G212" s="23"/>
      <c r="H212" s="23"/>
      <c r="I212" s="3"/>
      <c r="J212" s="3"/>
      <c r="K212" s="3"/>
      <c r="L212" s="42"/>
      <c r="M212" s="8"/>
      <c r="N212" s="54"/>
      <c r="O212" s="8"/>
      <c r="P212" s="54"/>
      <c r="Q212" s="8"/>
    </row>
    <row r="213" spans="1:17" ht="15.6" customHeight="1" x14ac:dyDescent="0.2">
      <c r="A213" s="97" t="s">
        <v>241</v>
      </c>
      <c r="B213" s="60"/>
      <c r="C213" s="35"/>
      <c r="D213" s="15"/>
      <c r="E213" s="23"/>
      <c r="F213" s="23"/>
      <c r="G213" s="23"/>
      <c r="H213" s="23"/>
      <c r="I213" s="3"/>
      <c r="J213" s="3"/>
    </row>
    <row r="214" spans="1:17" ht="15.6" customHeight="1" x14ac:dyDescent="0.2">
      <c r="A214" s="97"/>
      <c r="C214" s="1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ht="15.6" customHeight="1" x14ac:dyDescent="0.2">
      <c r="A215" s="9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ht="15.6" customHeight="1" x14ac:dyDescent="0.2">
      <c r="A216" s="9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ht="15.6" customHeight="1" x14ac:dyDescent="0.2">
      <c r="A217" s="97"/>
      <c r="D217" s="19" t="s">
        <v>239</v>
      </c>
      <c r="E217" s="20"/>
      <c r="F217" s="20"/>
      <c r="G217" s="20"/>
      <c r="H217" s="20"/>
      <c r="I217" s="20"/>
      <c r="J217" s="21"/>
      <c r="K217" s="21"/>
      <c r="L217" s="21"/>
      <c r="M217" s="21"/>
      <c r="N217" s="21"/>
      <c r="O217" s="21"/>
      <c r="P217" s="21"/>
      <c r="Q217" s="21"/>
    </row>
    <row r="218" spans="1:17" ht="15.6" customHeight="1" x14ac:dyDescent="0.2">
      <c r="A218" s="97"/>
      <c r="D218" s="116" t="s">
        <v>223</v>
      </c>
      <c r="E218" s="116"/>
      <c r="F218" s="116"/>
      <c r="G218" s="116"/>
      <c r="H218" s="22"/>
      <c r="I218" s="22"/>
      <c r="J218" s="22"/>
      <c r="K218" s="22"/>
      <c r="M218" s="22"/>
      <c r="N218" s="22"/>
      <c r="O218" s="22"/>
      <c r="P218" s="22"/>
      <c r="Q218" s="22"/>
    </row>
    <row r="219" spans="1:17" ht="15.6" customHeight="1" thickBot="1" x14ac:dyDescent="0.25">
      <c r="A219" s="97"/>
      <c r="D219" s="15"/>
      <c r="E219" s="23"/>
      <c r="F219" s="23"/>
      <c r="G219" s="23"/>
      <c r="H219" s="23"/>
      <c r="I219" s="23"/>
      <c r="J219" s="23"/>
      <c r="K219" s="23"/>
      <c r="M219" s="23"/>
      <c r="N219" s="23"/>
      <c r="O219" s="23"/>
      <c r="P219" s="23"/>
      <c r="Q219" s="23"/>
    </row>
    <row r="220" spans="1:17" ht="15.6" customHeight="1" x14ac:dyDescent="0.2">
      <c r="A220" s="97"/>
      <c r="B220" s="89" t="s">
        <v>137</v>
      </c>
      <c r="C220" s="98" t="s">
        <v>0</v>
      </c>
      <c r="D220" s="98" t="s">
        <v>1</v>
      </c>
      <c r="E220" s="102" t="s">
        <v>3</v>
      </c>
      <c r="F220" s="102" t="s">
        <v>205</v>
      </c>
      <c r="G220" s="102" t="s">
        <v>242</v>
      </c>
      <c r="H220" s="102" t="s">
        <v>206</v>
      </c>
      <c r="I220" s="102" t="s">
        <v>207</v>
      </c>
      <c r="J220" s="102" t="s">
        <v>243</v>
      </c>
      <c r="K220" s="102" t="s">
        <v>208</v>
      </c>
      <c r="L220" s="110" t="s">
        <v>2</v>
      </c>
      <c r="M220" s="111"/>
      <c r="N220" s="111"/>
      <c r="O220" s="111"/>
      <c r="P220" s="111"/>
      <c r="Q220" s="112"/>
    </row>
    <row r="221" spans="1:17" ht="15.6" customHeight="1" x14ac:dyDescent="0.2">
      <c r="A221" s="97"/>
      <c r="B221" s="90"/>
      <c r="C221" s="99"/>
      <c r="D221" s="99"/>
      <c r="E221" s="105"/>
      <c r="F221" s="105"/>
      <c r="G221" s="105"/>
      <c r="H221" s="105"/>
      <c r="I221" s="103"/>
      <c r="J221" s="105"/>
      <c r="K221" s="103"/>
      <c r="L221" s="113" t="s">
        <v>161</v>
      </c>
      <c r="M221" s="114"/>
      <c r="N221" s="113" t="s">
        <v>162</v>
      </c>
      <c r="O221" s="114"/>
      <c r="P221" s="113" t="s">
        <v>163</v>
      </c>
      <c r="Q221" s="115"/>
    </row>
    <row r="222" spans="1:17" ht="15.6" customHeight="1" thickBot="1" x14ac:dyDescent="0.25">
      <c r="A222" s="97"/>
      <c r="B222" s="91"/>
      <c r="C222" s="100"/>
      <c r="D222" s="100"/>
      <c r="E222" s="106"/>
      <c r="F222" s="106"/>
      <c r="G222" s="106"/>
      <c r="H222" s="106"/>
      <c r="I222" s="104"/>
      <c r="J222" s="106"/>
      <c r="K222" s="104"/>
      <c r="L222" s="24" t="s">
        <v>6</v>
      </c>
      <c r="M222" s="25" t="s">
        <v>7</v>
      </c>
      <c r="N222" s="24" t="s">
        <v>6</v>
      </c>
      <c r="O222" s="25" t="s">
        <v>7</v>
      </c>
      <c r="P222" s="24" t="s">
        <v>6</v>
      </c>
      <c r="Q222" s="26" t="s">
        <v>7</v>
      </c>
    </row>
    <row r="223" spans="1:17" ht="15.6" customHeight="1" x14ac:dyDescent="0.2">
      <c r="A223" s="97"/>
      <c r="B223" s="27">
        <v>5011802</v>
      </c>
      <c r="C223" s="28" t="s">
        <v>143</v>
      </c>
      <c r="D223" s="29" t="s">
        <v>244</v>
      </c>
      <c r="E223" s="27">
        <v>0</v>
      </c>
      <c r="F223" s="27">
        <v>20.6</v>
      </c>
      <c r="G223" s="27">
        <v>100</v>
      </c>
      <c r="H223" s="27">
        <v>28</v>
      </c>
      <c r="I223" s="4">
        <v>130.16</v>
      </c>
      <c r="J223" s="27">
        <v>123.65</v>
      </c>
      <c r="K223" s="4">
        <f t="shared" ref="K223:K228" si="39">I223-J223</f>
        <v>6.5099999999999909</v>
      </c>
      <c r="L223" s="30">
        <v>5</v>
      </c>
      <c r="M223" s="27">
        <f>L223*H223</f>
        <v>140</v>
      </c>
      <c r="N223" s="30">
        <v>10</v>
      </c>
      <c r="O223" s="27">
        <f>H223*N223</f>
        <v>280</v>
      </c>
      <c r="P223" s="30">
        <v>16</v>
      </c>
      <c r="Q223" s="27">
        <f>P223*H223</f>
        <v>448</v>
      </c>
    </row>
    <row r="224" spans="1:17" ht="15.6" customHeight="1" x14ac:dyDescent="0.2">
      <c r="A224" s="97"/>
      <c r="B224" s="28">
        <v>5001408</v>
      </c>
      <c r="C224" s="28" t="s">
        <v>19</v>
      </c>
      <c r="D224" s="37" t="s">
        <v>25</v>
      </c>
      <c r="E224" s="38">
        <v>1</v>
      </c>
      <c r="F224" s="38">
        <v>21.8</v>
      </c>
      <c r="G224" s="38">
        <v>195</v>
      </c>
      <c r="H224" s="38">
        <v>20</v>
      </c>
      <c r="I224" s="5">
        <v>108.79</v>
      </c>
      <c r="J224" s="4">
        <v>103.35</v>
      </c>
      <c r="K224" s="4">
        <f t="shared" si="39"/>
        <v>5.4400000000000119</v>
      </c>
      <c r="L224" s="30">
        <v>7</v>
      </c>
      <c r="M224" s="27">
        <f>H224*L224</f>
        <v>140</v>
      </c>
      <c r="N224" s="30">
        <v>15</v>
      </c>
      <c r="O224" s="27">
        <f t="shared" ref="O224:O228" si="40">H224*N224</f>
        <v>300</v>
      </c>
      <c r="P224" s="30">
        <v>22</v>
      </c>
      <c r="Q224" s="27">
        <f>P224*H224</f>
        <v>440</v>
      </c>
    </row>
    <row r="225" spans="1:17" ht="15.6" customHeight="1" x14ac:dyDescent="0.2">
      <c r="A225" s="97"/>
      <c r="B225" s="28" t="s">
        <v>157</v>
      </c>
      <c r="C225" s="31" t="s">
        <v>20</v>
      </c>
      <c r="D225" s="32" t="s">
        <v>26</v>
      </c>
      <c r="E225" s="33">
        <v>1</v>
      </c>
      <c r="F225" s="33">
        <v>27.5</v>
      </c>
      <c r="G225" s="33">
        <v>299</v>
      </c>
      <c r="H225" s="33">
        <v>16</v>
      </c>
      <c r="I225" s="5">
        <v>97.33</v>
      </c>
      <c r="J225" s="5">
        <v>92.46</v>
      </c>
      <c r="K225" s="5">
        <f t="shared" si="39"/>
        <v>4.8700000000000045</v>
      </c>
      <c r="L225" s="30">
        <v>8</v>
      </c>
      <c r="M225" s="27">
        <f t="shared" ref="M225:M228" si="41">H225*L225</f>
        <v>128</v>
      </c>
      <c r="N225" s="30">
        <v>18</v>
      </c>
      <c r="O225" s="27">
        <f t="shared" si="40"/>
        <v>288</v>
      </c>
      <c r="P225" s="30">
        <v>28</v>
      </c>
      <c r="Q225" s="27">
        <f t="shared" ref="Q225:Q228" si="42">P225*H225</f>
        <v>448</v>
      </c>
    </row>
    <row r="226" spans="1:17" ht="15.6" customHeight="1" x14ac:dyDescent="0.2">
      <c r="A226" s="97"/>
      <c r="B226" s="28" t="s">
        <v>158</v>
      </c>
      <c r="C226" s="31" t="s">
        <v>22</v>
      </c>
      <c r="D226" s="32" t="s">
        <v>27</v>
      </c>
      <c r="E226" s="33">
        <v>2</v>
      </c>
      <c r="F226" s="33">
        <v>27.5</v>
      </c>
      <c r="G226" s="33">
        <v>449</v>
      </c>
      <c r="H226" s="33">
        <v>12</v>
      </c>
      <c r="I226" s="5">
        <v>87.03</v>
      </c>
      <c r="J226" s="5">
        <v>82.67</v>
      </c>
      <c r="K226" s="5">
        <f t="shared" si="39"/>
        <v>4.3599999999999994</v>
      </c>
      <c r="L226" s="30">
        <v>10</v>
      </c>
      <c r="M226" s="27">
        <f t="shared" si="41"/>
        <v>120</v>
      </c>
      <c r="N226" s="30">
        <v>21</v>
      </c>
      <c r="O226" s="27">
        <f t="shared" si="40"/>
        <v>252</v>
      </c>
      <c r="P226" s="30">
        <v>32</v>
      </c>
      <c r="Q226" s="27">
        <f t="shared" si="42"/>
        <v>384</v>
      </c>
    </row>
    <row r="227" spans="1:17" ht="15.6" customHeight="1" x14ac:dyDescent="0.2">
      <c r="A227" s="97"/>
      <c r="B227" s="28" t="s">
        <v>159</v>
      </c>
      <c r="C227" s="31" t="s">
        <v>23</v>
      </c>
      <c r="D227" s="32" t="s">
        <v>4</v>
      </c>
      <c r="E227" s="33">
        <v>3</v>
      </c>
      <c r="F227" s="33">
        <v>33.200000000000003</v>
      </c>
      <c r="G227" s="33">
        <v>599</v>
      </c>
      <c r="H227" s="33">
        <v>10</v>
      </c>
      <c r="I227" s="5">
        <v>93.13</v>
      </c>
      <c r="J227" s="5">
        <v>88.47</v>
      </c>
      <c r="K227" s="5">
        <f t="shared" si="39"/>
        <v>4.6599999999999966</v>
      </c>
      <c r="L227" s="30">
        <v>10</v>
      </c>
      <c r="M227" s="27">
        <f t="shared" si="41"/>
        <v>100</v>
      </c>
      <c r="N227" s="30">
        <v>20</v>
      </c>
      <c r="O227" s="27">
        <f t="shared" si="40"/>
        <v>200</v>
      </c>
      <c r="P227" s="30">
        <v>30</v>
      </c>
      <c r="Q227" s="27">
        <f t="shared" si="42"/>
        <v>300</v>
      </c>
    </row>
    <row r="228" spans="1:17" ht="15.6" customHeight="1" x14ac:dyDescent="0.2">
      <c r="A228" s="97"/>
      <c r="B228" s="28" t="s">
        <v>160</v>
      </c>
      <c r="C228" s="31" t="s">
        <v>16</v>
      </c>
      <c r="D228" s="32" t="s">
        <v>24</v>
      </c>
      <c r="E228" s="33" t="s">
        <v>21</v>
      </c>
      <c r="F228" s="33">
        <v>37.1</v>
      </c>
      <c r="G228" s="33">
        <v>799</v>
      </c>
      <c r="H228" s="33">
        <v>10</v>
      </c>
      <c r="I228" s="5">
        <v>83.97</v>
      </c>
      <c r="J228" s="5">
        <v>79.77</v>
      </c>
      <c r="K228" s="5">
        <f t="shared" si="39"/>
        <v>4.2000000000000028</v>
      </c>
      <c r="L228" s="30">
        <v>11</v>
      </c>
      <c r="M228" s="27">
        <f t="shared" si="41"/>
        <v>110</v>
      </c>
      <c r="N228" s="30">
        <v>22</v>
      </c>
      <c r="O228" s="27">
        <f t="shared" si="40"/>
        <v>220</v>
      </c>
      <c r="P228" s="30">
        <v>33</v>
      </c>
      <c r="Q228" s="27">
        <f t="shared" si="42"/>
        <v>330</v>
      </c>
    </row>
    <row r="229" spans="1:17" ht="15.6" customHeight="1" x14ac:dyDescent="0.2">
      <c r="A229" s="80"/>
      <c r="B229" s="35"/>
      <c r="C229" s="35"/>
      <c r="D229" s="15"/>
      <c r="E229" s="23"/>
      <c r="F229" s="23"/>
      <c r="G229" s="23"/>
      <c r="H229" s="23"/>
      <c r="I229" s="3"/>
      <c r="J229" s="3"/>
      <c r="K229" s="3"/>
      <c r="L229" s="54"/>
      <c r="M229" s="8"/>
      <c r="N229" s="54"/>
      <c r="O229" s="8"/>
      <c r="P229" s="54"/>
      <c r="Q229" s="8"/>
    </row>
    <row r="230" spans="1:17" ht="15.6" customHeight="1" x14ac:dyDescent="0.2">
      <c r="A230" s="80"/>
      <c r="B230" s="35"/>
      <c r="C230" s="35"/>
      <c r="D230" s="15"/>
      <c r="E230" s="23"/>
      <c r="F230" s="23"/>
      <c r="G230" s="23"/>
      <c r="H230" s="23"/>
      <c r="I230" s="3"/>
      <c r="J230" s="3"/>
      <c r="K230" s="3"/>
      <c r="L230" s="54"/>
      <c r="M230" s="8"/>
      <c r="N230" s="54"/>
      <c r="O230" s="8"/>
      <c r="P230" s="54"/>
      <c r="Q230" s="8"/>
    </row>
    <row r="231" spans="1:17" ht="15.6" customHeight="1" x14ac:dyDescent="0.2">
      <c r="A231" s="80"/>
      <c r="B231" s="35"/>
      <c r="C231" s="35"/>
      <c r="D231" s="15"/>
      <c r="E231" s="23"/>
      <c r="F231" s="23"/>
      <c r="G231" s="23"/>
      <c r="H231" s="23"/>
      <c r="I231" s="3"/>
      <c r="J231" s="3"/>
      <c r="K231" s="3"/>
      <c r="L231" s="54"/>
      <c r="M231" s="8"/>
      <c r="N231" s="54"/>
      <c r="O231" s="8"/>
      <c r="P231" s="54"/>
      <c r="Q231" s="8"/>
    </row>
    <row r="232" spans="1:17" ht="15.6" customHeight="1" x14ac:dyDescent="0.2">
      <c r="A232" s="80"/>
      <c r="B232" s="35"/>
      <c r="C232" s="35"/>
      <c r="D232" s="15"/>
      <c r="E232" s="23"/>
      <c r="F232" s="23"/>
      <c r="G232" s="23"/>
      <c r="H232" s="23"/>
      <c r="I232" s="3"/>
      <c r="J232" s="3"/>
      <c r="K232" s="3"/>
      <c r="L232" s="54"/>
      <c r="M232" s="8"/>
      <c r="N232" s="54"/>
      <c r="O232" s="8"/>
      <c r="P232" s="54"/>
      <c r="Q232" s="8"/>
    </row>
    <row r="233" spans="1:17" ht="15.6" customHeight="1" x14ac:dyDescent="0.2">
      <c r="A233" s="80"/>
      <c r="B233" s="35"/>
      <c r="C233" s="35"/>
      <c r="D233" s="15"/>
      <c r="E233" s="23"/>
      <c r="F233" s="23"/>
      <c r="G233" s="23"/>
      <c r="H233" s="23"/>
      <c r="I233" s="3"/>
      <c r="J233" s="3"/>
      <c r="K233" s="3"/>
      <c r="L233" s="54"/>
      <c r="M233" s="8"/>
      <c r="N233" s="54"/>
      <c r="O233" s="8"/>
      <c r="P233" s="54"/>
      <c r="Q233" s="8"/>
    </row>
    <row r="234" spans="1:17" ht="15.6" customHeight="1" x14ac:dyDescent="0.2">
      <c r="A234" s="11"/>
      <c r="B234" s="35"/>
      <c r="C234" s="35"/>
      <c r="D234" s="15"/>
      <c r="E234" s="23"/>
      <c r="F234" s="23"/>
      <c r="G234" s="23"/>
      <c r="H234" s="23"/>
      <c r="I234" s="3"/>
      <c r="J234" s="3"/>
      <c r="K234" s="3"/>
      <c r="L234" s="54"/>
      <c r="M234" s="8"/>
      <c r="N234" s="54"/>
      <c r="O234" s="8"/>
      <c r="P234" s="54"/>
      <c r="Q234" s="8"/>
    </row>
    <row r="235" spans="1:17" ht="15.6" customHeight="1" x14ac:dyDescent="0.2">
      <c r="A235" s="11"/>
      <c r="B235" s="35"/>
      <c r="C235" s="35"/>
      <c r="D235" s="15"/>
      <c r="E235" s="23"/>
      <c r="F235" s="23"/>
      <c r="G235" s="23"/>
      <c r="H235" s="23"/>
      <c r="I235" s="3"/>
      <c r="J235" s="3"/>
      <c r="K235" s="3"/>
      <c r="L235" s="54"/>
      <c r="M235" s="8"/>
      <c r="N235" s="54"/>
      <c r="O235" s="8"/>
      <c r="P235" s="54"/>
      <c r="Q235" s="8"/>
    </row>
    <row r="236" spans="1:17" ht="15.6" customHeight="1" x14ac:dyDescent="0.2">
      <c r="A236" s="11"/>
      <c r="B236" s="35"/>
      <c r="C236" s="35"/>
      <c r="D236" s="15"/>
      <c r="E236" s="23"/>
      <c r="F236" s="23"/>
      <c r="G236" s="23"/>
      <c r="H236" s="23"/>
      <c r="I236" s="3"/>
      <c r="J236" s="3"/>
      <c r="K236" s="3"/>
      <c r="L236" s="54"/>
      <c r="M236" s="8"/>
      <c r="N236" s="54"/>
      <c r="O236" s="8"/>
      <c r="P236" s="54"/>
      <c r="Q236" s="8"/>
    </row>
    <row r="237" spans="1:17" ht="15.6" customHeight="1" x14ac:dyDescent="0.2">
      <c r="A237" s="11"/>
      <c r="B237" s="35"/>
      <c r="C237" s="35"/>
      <c r="D237" s="15"/>
      <c r="E237" s="23"/>
      <c r="F237" s="23"/>
      <c r="G237" s="23"/>
      <c r="H237" s="23"/>
      <c r="I237" s="3"/>
      <c r="J237" s="3"/>
      <c r="K237" s="3"/>
      <c r="L237" s="54"/>
      <c r="M237" s="8"/>
      <c r="N237" s="54"/>
      <c r="O237" s="8"/>
      <c r="P237" s="54"/>
      <c r="Q237" s="8"/>
    </row>
    <row r="238" spans="1:17" ht="15.6" customHeight="1" x14ac:dyDescent="0.2">
      <c r="A238" s="11"/>
      <c r="B238" s="35"/>
      <c r="C238" s="35"/>
      <c r="D238" s="15"/>
      <c r="E238" s="23"/>
      <c r="F238" s="23"/>
      <c r="G238" s="23"/>
      <c r="H238" s="23"/>
      <c r="I238" s="3"/>
      <c r="J238" s="3"/>
      <c r="K238" s="3"/>
      <c r="L238" s="54"/>
      <c r="M238" s="8"/>
      <c r="N238" s="54"/>
      <c r="O238" s="8"/>
      <c r="P238" s="54"/>
      <c r="Q238" s="8"/>
    </row>
    <row r="239" spans="1:17" ht="15.6" customHeight="1" x14ac:dyDescent="0.2">
      <c r="A239" s="10"/>
      <c r="B239" s="35"/>
      <c r="C239" s="35"/>
      <c r="D239" s="15"/>
      <c r="E239" s="23"/>
      <c r="F239" s="23"/>
      <c r="G239" s="23"/>
      <c r="H239" s="23"/>
      <c r="I239" s="3"/>
      <c r="J239" s="3"/>
    </row>
    <row r="240" spans="1:17" ht="15.6" customHeight="1" x14ac:dyDescent="0.2">
      <c r="A240" s="95" t="s">
        <v>241</v>
      </c>
      <c r="B240" s="35"/>
      <c r="C240" s="35"/>
      <c r="D240" s="15"/>
      <c r="E240" s="23"/>
      <c r="F240" s="23"/>
      <c r="G240" s="23"/>
      <c r="H240" s="23"/>
      <c r="I240" s="3"/>
      <c r="J240" s="3"/>
    </row>
    <row r="241" spans="1:18" ht="15.6" customHeight="1" x14ac:dyDescent="0.2">
      <c r="A241" s="95"/>
      <c r="B241" s="35"/>
      <c r="C241" s="35"/>
      <c r="E241" s="23"/>
      <c r="F241" s="23"/>
      <c r="G241" s="23"/>
      <c r="H241" s="23"/>
      <c r="I241" s="3"/>
      <c r="J241" s="3"/>
    </row>
    <row r="242" spans="1:18" ht="15.6" customHeight="1" x14ac:dyDescent="0.2">
      <c r="A242" s="95"/>
      <c r="B242" s="35"/>
      <c r="C242" s="35"/>
      <c r="D242" s="15"/>
      <c r="E242" s="23"/>
      <c r="F242" s="23"/>
      <c r="G242" s="23"/>
      <c r="H242" s="23"/>
      <c r="I242" s="3"/>
      <c r="J242" s="3"/>
    </row>
    <row r="243" spans="1:18" ht="15.6" customHeight="1" x14ac:dyDescent="0.2">
      <c r="A243" s="95"/>
      <c r="C243" s="35"/>
      <c r="D243" s="15"/>
      <c r="E243" s="23"/>
      <c r="F243" s="23"/>
      <c r="G243" s="23"/>
      <c r="H243" s="23"/>
      <c r="I243" s="3"/>
      <c r="J243" s="3"/>
    </row>
    <row r="244" spans="1:18" ht="15.6" customHeight="1" x14ac:dyDescent="0.2">
      <c r="A244" s="95"/>
      <c r="D244" s="19" t="s">
        <v>238</v>
      </c>
      <c r="E244" s="21"/>
      <c r="F244" s="21"/>
      <c r="G244" s="21"/>
      <c r="H244" s="21"/>
      <c r="I244" s="21"/>
      <c r="J244" s="21"/>
    </row>
    <row r="245" spans="1:18" ht="15.6" customHeight="1" x14ac:dyDescent="0.2">
      <c r="A245" s="95"/>
      <c r="D245" s="15" t="s">
        <v>222</v>
      </c>
      <c r="E245" s="36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</row>
    <row r="246" spans="1:18" ht="15.6" customHeight="1" thickBot="1" x14ac:dyDescent="0.25">
      <c r="A246" s="95"/>
      <c r="D246" s="15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1:18" ht="15.6" customHeight="1" x14ac:dyDescent="0.2">
      <c r="A247" s="95"/>
      <c r="B247" s="89" t="s">
        <v>137</v>
      </c>
      <c r="C247" s="98" t="s">
        <v>0</v>
      </c>
      <c r="D247" s="98" t="s">
        <v>1</v>
      </c>
      <c r="E247" s="102" t="s">
        <v>3</v>
      </c>
      <c r="F247" s="102" t="s">
        <v>205</v>
      </c>
      <c r="G247" s="102" t="s">
        <v>242</v>
      </c>
      <c r="H247" s="102" t="s">
        <v>206</v>
      </c>
      <c r="I247" s="102" t="s">
        <v>207</v>
      </c>
      <c r="J247" s="102" t="s">
        <v>243</v>
      </c>
      <c r="K247" s="102" t="s">
        <v>208</v>
      </c>
      <c r="L247" s="110" t="s">
        <v>2</v>
      </c>
      <c r="M247" s="111"/>
      <c r="N247" s="111"/>
      <c r="O247" s="111"/>
      <c r="P247" s="111"/>
      <c r="Q247" s="112"/>
    </row>
    <row r="248" spans="1:18" ht="15.6" customHeight="1" x14ac:dyDescent="0.2">
      <c r="A248" s="95"/>
      <c r="B248" s="90"/>
      <c r="C248" s="99"/>
      <c r="D248" s="99"/>
      <c r="E248" s="105"/>
      <c r="F248" s="105"/>
      <c r="G248" s="105"/>
      <c r="H248" s="105"/>
      <c r="I248" s="103"/>
      <c r="J248" s="105"/>
      <c r="K248" s="103"/>
      <c r="L248" s="113" t="s">
        <v>161</v>
      </c>
      <c r="M248" s="114"/>
      <c r="N248" s="113" t="s">
        <v>162</v>
      </c>
      <c r="O248" s="114"/>
      <c r="P248" s="113" t="s">
        <v>163</v>
      </c>
      <c r="Q248" s="115"/>
    </row>
    <row r="249" spans="1:18" ht="15.6" customHeight="1" thickBot="1" x14ac:dyDescent="0.25">
      <c r="A249" s="95"/>
      <c r="B249" s="91"/>
      <c r="C249" s="100"/>
      <c r="D249" s="100"/>
      <c r="E249" s="106"/>
      <c r="F249" s="106"/>
      <c r="G249" s="106"/>
      <c r="H249" s="106"/>
      <c r="I249" s="104"/>
      <c r="J249" s="106"/>
      <c r="K249" s="104"/>
      <c r="L249" s="24" t="s">
        <v>6</v>
      </c>
      <c r="M249" s="25" t="s">
        <v>7</v>
      </c>
      <c r="N249" s="24" t="s">
        <v>6</v>
      </c>
      <c r="O249" s="25" t="s">
        <v>7</v>
      </c>
      <c r="P249" s="24" t="s">
        <v>6</v>
      </c>
      <c r="Q249" s="26" t="s">
        <v>7</v>
      </c>
    </row>
    <row r="250" spans="1:18" ht="15.6" customHeight="1" x14ac:dyDescent="0.2">
      <c r="A250" s="95"/>
      <c r="B250" s="28" t="s">
        <v>280</v>
      </c>
      <c r="C250" s="28"/>
      <c r="D250" s="37" t="s">
        <v>10</v>
      </c>
      <c r="E250" s="38">
        <v>4</v>
      </c>
      <c r="F250" s="38">
        <v>39.5</v>
      </c>
      <c r="G250" s="38">
        <v>1000</v>
      </c>
      <c r="H250" s="38">
        <v>10</v>
      </c>
      <c r="I250" s="4">
        <v>87.33</v>
      </c>
      <c r="J250" s="4">
        <v>82.96</v>
      </c>
      <c r="K250" s="4">
        <f>I250-J250</f>
        <v>4.3700000000000045</v>
      </c>
      <c r="L250" s="83">
        <v>10</v>
      </c>
      <c r="M250" s="38">
        <f>L250*H250</f>
        <v>100</v>
      </c>
      <c r="N250" s="83">
        <v>21</v>
      </c>
      <c r="O250" s="38">
        <f>N250*H250</f>
        <v>210</v>
      </c>
      <c r="P250" s="83">
        <v>32</v>
      </c>
      <c r="Q250" s="38">
        <f>P250*H250</f>
        <v>320</v>
      </c>
      <c r="R250" s="2"/>
    </row>
    <row r="251" spans="1:18" ht="15.6" customHeight="1" x14ac:dyDescent="0.2">
      <c r="A251" s="95"/>
      <c r="B251" s="28" t="s">
        <v>245</v>
      </c>
      <c r="C251" s="28" t="s">
        <v>143</v>
      </c>
      <c r="D251" s="32" t="s">
        <v>10</v>
      </c>
      <c r="E251" s="33">
        <v>4</v>
      </c>
      <c r="F251" s="33">
        <v>39.5</v>
      </c>
      <c r="G251" s="33">
        <v>1000</v>
      </c>
      <c r="H251" s="33">
        <v>30</v>
      </c>
      <c r="I251" s="5">
        <v>285.55</v>
      </c>
      <c r="J251" s="5">
        <v>271.27</v>
      </c>
      <c r="K251" s="5">
        <f>I251-J251</f>
        <v>14.28000000000003</v>
      </c>
      <c r="L251" s="83">
        <v>3</v>
      </c>
      <c r="M251" s="38">
        <f>H251*L251</f>
        <v>90</v>
      </c>
      <c r="N251" s="83">
        <v>6</v>
      </c>
      <c r="O251" s="38">
        <f t="shared" ref="O251" si="43">H251*N251</f>
        <v>180</v>
      </c>
      <c r="P251" s="83">
        <v>9</v>
      </c>
      <c r="Q251" s="38">
        <f t="shared" ref="Q251" si="44">H251*P251</f>
        <v>270</v>
      </c>
    </row>
    <row r="252" spans="1:18" ht="15.6" customHeight="1" x14ac:dyDescent="0.2">
      <c r="A252" s="95"/>
      <c r="B252" s="28" t="s">
        <v>164</v>
      </c>
      <c r="C252" s="31" t="s">
        <v>17</v>
      </c>
      <c r="D252" s="32" t="s">
        <v>11</v>
      </c>
      <c r="E252" s="33">
        <v>5</v>
      </c>
      <c r="F252" s="33">
        <v>48.6</v>
      </c>
      <c r="G252" s="33">
        <v>1100</v>
      </c>
      <c r="H252" s="33">
        <v>38</v>
      </c>
      <c r="I252" s="5">
        <v>378.7</v>
      </c>
      <c r="J252" s="5">
        <v>359.76</v>
      </c>
      <c r="K252" s="5">
        <f>I252-J252</f>
        <v>18.939999999999998</v>
      </c>
      <c r="L252" s="83">
        <v>2</v>
      </c>
      <c r="M252" s="38">
        <f>L252*H252</f>
        <v>76</v>
      </c>
      <c r="N252" s="83">
        <v>5</v>
      </c>
      <c r="O252" s="38">
        <f>N252*H252</f>
        <v>190</v>
      </c>
      <c r="P252" s="83">
        <v>7</v>
      </c>
      <c r="Q252" s="38">
        <f>P252*H252</f>
        <v>266</v>
      </c>
    </row>
    <row r="253" spans="1:18" ht="15.6" customHeight="1" x14ac:dyDescent="0.2">
      <c r="A253" s="95"/>
      <c r="B253" s="28" t="s">
        <v>165</v>
      </c>
      <c r="C253" s="31" t="s">
        <v>128</v>
      </c>
      <c r="D253" s="32" t="s">
        <v>144</v>
      </c>
      <c r="E253" s="33">
        <v>6</v>
      </c>
      <c r="F253" s="33">
        <v>48.6</v>
      </c>
      <c r="G253" s="33">
        <v>1250</v>
      </c>
      <c r="H253" s="33">
        <v>38</v>
      </c>
      <c r="I253" s="5">
        <v>378.7</v>
      </c>
      <c r="J253" s="5">
        <v>359.76</v>
      </c>
      <c r="K253" s="5">
        <f>I253-J253</f>
        <v>18.939999999999998</v>
      </c>
      <c r="L253" s="83">
        <v>2</v>
      </c>
      <c r="M253" s="38">
        <f>L253*H253</f>
        <v>76</v>
      </c>
      <c r="N253" s="83">
        <v>5</v>
      </c>
      <c r="O253" s="38">
        <f>N253*H253</f>
        <v>190</v>
      </c>
      <c r="P253" s="83">
        <v>7</v>
      </c>
      <c r="Q253" s="38">
        <f>P253*H253</f>
        <v>266</v>
      </c>
      <c r="R253" s="2"/>
    </row>
    <row r="254" spans="1:18" ht="15.6" customHeight="1" x14ac:dyDescent="0.2">
      <c r="A254" s="95"/>
      <c r="B254" s="28" t="s">
        <v>166</v>
      </c>
      <c r="C254" s="31" t="s">
        <v>18</v>
      </c>
      <c r="D254" s="32" t="s">
        <v>12</v>
      </c>
      <c r="E254" s="33">
        <v>7</v>
      </c>
      <c r="F254" s="33">
        <v>48.6</v>
      </c>
      <c r="G254" s="33">
        <v>1499</v>
      </c>
      <c r="H254" s="33">
        <v>34</v>
      </c>
      <c r="I254" s="5">
        <v>378.7</v>
      </c>
      <c r="J254" s="5">
        <v>359.76</v>
      </c>
      <c r="K254" s="5">
        <f>I254-J254</f>
        <v>18.939999999999998</v>
      </c>
      <c r="L254" s="83">
        <v>2</v>
      </c>
      <c r="M254" s="38">
        <f>L254*H254</f>
        <v>68</v>
      </c>
      <c r="N254" s="83">
        <v>5</v>
      </c>
      <c r="O254" s="38">
        <f>N254*H254</f>
        <v>170</v>
      </c>
      <c r="P254" s="83">
        <v>7</v>
      </c>
      <c r="Q254" s="38">
        <f>P254*H254</f>
        <v>238</v>
      </c>
    </row>
    <row r="255" spans="1:18" ht="15.6" customHeight="1" x14ac:dyDescent="0.2">
      <c r="A255" s="95"/>
    </row>
    <row r="256" spans="1:18" ht="15.6" customHeight="1" x14ac:dyDescent="0.2">
      <c r="A256" s="95"/>
      <c r="B256" s="35"/>
      <c r="C256" s="35"/>
      <c r="D256" s="15"/>
      <c r="E256" s="23"/>
      <c r="F256" s="23"/>
      <c r="G256" s="23"/>
      <c r="H256" s="23"/>
      <c r="I256" s="3"/>
      <c r="J256" s="3"/>
    </row>
    <row r="257" spans="1:17" ht="15.6" customHeight="1" x14ac:dyDescent="0.2">
      <c r="A257" s="95"/>
      <c r="B257" s="35"/>
      <c r="C257" s="35"/>
      <c r="D257" s="15"/>
      <c r="E257" s="23"/>
      <c r="F257" s="23"/>
      <c r="G257" s="23"/>
      <c r="H257" s="23"/>
      <c r="I257" s="3"/>
      <c r="J257" s="3"/>
    </row>
    <row r="258" spans="1:17" ht="15.6" customHeight="1" x14ac:dyDescent="0.2">
      <c r="A258" s="95"/>
      <c r="C258" s="23"/>
      <c r="D258" s="19" t="s">
        <v>240</v>
      </c>
      <c r="E258" s="23"/>
      <c r="F258" s="23"/>
      <c r="G258" s="23"/>
      <c r="H258" s="23"/>
      <c r="I258" s="3"/>
      <c r="J258" s="3"/>
    </row>
    <row r="259" spans="1:17" ht="15.6" customHeight="1" x14ac:dyDescent="0.2">
      <c r="A259" s="95"/>
      <c r="D259" s="15" t="s">
        <v>218</v>
      </c>
      <c r="E259" s="22"/>
      <c r="F259" s="22"/>
      <c r="G259" s="22"/>
      <c r="H259" s="22"/>
      <c r="I259" s="22"/>
      <c r="J259" s="22"/>
    </row>
    <row r="260" spans="1:17" ht="15.6" customHeight="1" thickBot="1" x14ac:dyDescent="0.25">
      <c r="A260" s="95"/>
      <c r="E260" s="41"/>
      <c r="F260" s="41"/>
      <c r="G260" s="41"/>
      <c r="H260" s="41"/>
      <c r="I260" s="41"/>
      <c r="J260" s="23"/>
      <c r="K260" s="23"/>
      <c r="L260" s="23"/>
      <c r="M260" s="23"/>
      <c r="N260" s="23"/>
      <c r="O260" s="23"/>
      <c r="P260" s="23"/>
      <c r="Q260" s="23"/>
    </row>
    <row r="261" spans="1:17" ht="15.6" customHeight="1" x14ac:dyDescent="0.2">
      <c r="A261" s="95"/>
      <c r="B261" s="89" t="s">
        <v>137</v>
      </c>
      <c r="C261" s="98" t="s">
        <v>0</v>
      </c>
      <c r="D261" s="98" t="s">
        <v>1</v>
      </c>
      <c r="E261" s="102" t="s">
        <v>3</v>
      </c>
      <c r="F261" s="102" t="s">
        <v>205</v>
      </c>
      <c r="G261" s="102" t="s">
        <v>242</v>
      </c>
      <c r="H261" s="102" t="s">
        <v>206</v>
      </c>
      <c r="I261" s="102" t="s">
        <v>207</v>
      </c>
      <c r="J261" s="102" t="s">
        <v>243</v>
      </c>
      <c r="K261" s="102" t="s">
        <v>208</v>
      </c>
      <c r="L261" s="110" t="s">
        <v>2</v>
      </c>
      <c r="M261" s="111"/>
      <c r="N261" s="111"/>
      <c r="O261" s="111"/>
      <c r="P261" s="111"/>
      <c r="Q261" s="112"/>
    </row>
    <row r="262" spans="1:17" ht="15.6" customHeight="1" x14ac:dyDescent="0.2">
      <c r="A262" s="10"/>
      <c r="B262" s="90"/>
      <c r="C262" s="99"/>
      <c r="D262" s="99"/>
      <c r="E262" s="105"/>
      <c r="F262" s="105"/>
      <c r="G262" s="105"/>
      <c r="H262" s="105"/>
      <c r="I262" s="103"/>
      <c r="J262" s="105"/>
      <c r="K262" s="103"/>
      <c r="L262" s="113" t="s">
        <v>161</v>
      </c>
      <c r="M262" s="114"/>
      <c r="N262" s="113" t="s">
        <v>162</v>
      </c>
      <c r="O262" s="114"/>
      <c r="P262" s="113" t="s">
        <v>163</v>
      </c>
      <c r="Q262" s="115"/>
    </row>
    <row r="263" spans="1:17" ht="15.6" customHeight="1" thickBot="1" x14ac:dyDescent="0.25">
      <c r="A263" s="10"/>
      <c r="B263" s="91"/>
      <c r="C263" s="100"/>
      <c r="D263" s="100"/>
      <c r="E263" s="106"/>
      <c r="F263" s="106"/>
      <c r="G263" s="106"/>
      <c r="H263" s="106"/>
      <c r="I263" s="104"/>
      <c r="J263" s="106"/>
      <c r="K263" s="104"/>
      <c r="L263" s="24" t="s">
        <v>6</v>
      </c>
      <c r="M263" s="25" t="s">
        <v>7</v>
      </c>
      <c r="N263" s="24" t="s">
        <v>6</v>
      </c>
      <c r="O263" s="25" t="s">
        <v>7</v>
      </c>
      <c r="P263" s="24" t="s">
        <v>6</v>
      </c>
      <c r="Q263" s="26" t="s">
        <v>7</v>
      </c>
    </row>
    <row r="264" spans="1:17" ht="15.6" customHeight="1" x14ac:dyDescent="0.2">
      <c r="A264" s="10"/>
      <c r="B264" s="28">
        <v>5001450</v>
      </c>
      <c r="C264" s="28" t="s">
        <v>8</v>
      </c>
      <c r="D264" s="37" t="s">
        <v>146</v>
      </c>
      <c r="E264" s="38">
        <v>1</v>
      </c>
      <c r="F264" s="38"/>
      <c r="G264" s="38">
        <v>110</v>
      </c>
      <c r="H264" s="38">
        <v>25</v>
      </c>
      <c r="I264" s="4">
        <v>276.76</v>
      </c>
      <c r="J264" s="4">
        <v>262.92</v>
      </c>
      <c r="K264" s="4">
        <f>I264-J264</f>
        <v>13.839999999999975</v>
      </c>
      <c r="L264" s="83">
        <v>3</v>
      </c>
      <c r="M264" s="38">
        <f>L264*H264</f>
        <v>75</v>
      </c>
      <c r="N264" s="83">
        <v>6</v>
      </c>
      <c r="O264" s="38">
        <f>N264*H264</f>
        <v>150</v>
      </c>
      <c r="P264" s="83">
        <v>10</v>
      </c>
      <c r="Q264" s="38">
        <f>P264*H264</f>
        <v>250</v>
      </c>
    </row>
    <row r="265" spans="1:17" ht="15.6" customHeight="1" x14ac:dyDescent="0.2">
      <c r="A265" s="10"/>
      <c r="B265" s="28">
        <v>5001451</v>
      </c>
      <c r="C265" s="31" t="s">
        <v>9</v>
      </c>
      <c r="D265" s="32" t="s">
        <v>147</v>
      </c>
      <c r="E265" s="33">
        <v>2</v>
      </c>
      <c r="F265" s="33"/>
      <c r="G265" s="33">
        <v>190</v>
      </c>
      <c r="H265" s="33">
        <v>16</v>
      </c>
      <c r="I265" s="5">
        <v>185.13</v>
      </c>
      <c r="J265" s="5">
        <v>175.87</v>
      </c>
      <c r="K265" s="4">
        <f>I265-J265</f>
        <v>9.2599999999999909</v>
      </c>
      <c r="L265" s="83">
        <v>5</v>
      </c>
      <c r="M265" s="38">
        <f>L265*H265</f>
        <v>80</v>
      </c>
      <c r="N265" s="83">
        <v>10</v>
      </c>
      <c r="O265" s="38">
        <f>N265*H265</f>
        <v>160</v>
      </c>
      <c r="P265" s="83">
        <v>15</v>
      </c>
      <c r="Q265" s="38">
        <f>P265*H265</f>
        <v>240</v>
      </c>
    </row>
    <row r="266" spans="1:17" ht="15.6" customHeight="1" x14ac:dyDescent="0.2">
      <c r="A266" s="10"/>
      <c r="B266" s="35"/>
      <c r="C266" s="35"/>
      <c r="D266" s="15"/>
      <c r="E266" s="23"/>
      <c r="F266" s="23"/>
      <c r="G266" s="23"/>
      <c r="H266" s="23"/>
      <c r="I266" s="3"/>
      <c r="J266" s="3"/>
      <c r="K266" s="3"/>
      <c r="L266" s="42"/>
      <c r="M266" s="8"/>
      <c r="N266" s="42"/>
      <c r="O266" s="8"/>
      <c r="P266" s="42"/>
      <c r="Q266" s="8"/>
    </row>
    <row r="267" spans="1:17" ht="15.6" customHeight="1" x14ac:dyDescent="0.2">
      <c r="A267" s="10"/>
      <c r="B267" s="35"/>
      <c r="C267" s="35"/>
      <c r="D267" s="15"/>
      <c r="E267" s="23"/>
      <c r="F267" s="23"/>
      <c r="G267" s="23"/>
      <c r="H267" s="23"/>
      <c r="I267" s="3"/>
      <c r="J267" s="3"/>
      <c r="K267" s="3"/>
      <c r="L267" s="42"/>
      <c r="M267" s="8"/>
      <c r="N267" s="54"/>
      <c r="O267" s="8"/>
      <c r="P267" s="54"/>
      <c r="Q267" s="8"/>
    </row>
    <row r="268" spans="1:17" ht="15.6" customHeight="1" x14ac:dyDescent="0.2">
      <c r="A268" s="10"/>
      <c r="B268" s="35"/>
      <c r="C268" s="35"/>
      <c r="D268" s="15"/>
      <c r="E268" s="23"/>
      <c r="F268" s="23"/>
      <c r="G268" s="23"/>
      <c r="H268" s="23"/>
      <c r="I268" s="3"/>
      <c r="J268" s="3"/>
      <c r="L268" s="61"/>
    </row>
    <row r="269" spans="1:17" ht="15.6" customHeight="1" x14ac:dyDescent="0.2">
      <c r="A269" s="10"/>
      <c r="B269" s="35"/>
      <c r="C269" s="35"/>
      <c r="D269" s="15"/>
      <c r="E269" s="23"/>
      <c r="F269" s="23"/>
      <c r="G269" s="23"/>
      <c r="H269" s="23"/>
      <c r="I269" s="3"/>
      <c r="J269" s="3"/>
      <c r="L269" s="61"/>
    </row>
    <row r="270" spans="1:17" ht="15.6" customHeight="1" x14ac:dyDescent="0.2">
      <c r="A270" s="10"/>
      <c r="B270" s="35"/>
      <c r="C270" s="35"/>
      <c r="D270" s="15"/>
      <c r="E270" s="23"/>
      <c r="F270" s="23"/>
      <c r="G270" s="23"/>
      <c r="H270" s="23"/>
      <c r="I270" s="3"/>
      <c r="J270" s="3"/>
    </row>
    <row r="271" spans="1:17" ht="15.6" customHeight="1" x14ac:dyDescent="0.2">
      <c r="A271" s="10"/>
      <c r="C271" s="35"/>
      <c r="D271" s="19" t="s">
        <v>227</v>
      </c>
      <c r="E271" s="23"/>
      <c r="F271" s="23"/>
      <c r="G271" s="36"/>
      <c r="H271" s="36"/>
      <c r="I271" s="36"/>
      <c r="J271" s="36"/>
    </row>
    <row r="272" spans="1:17" ht="15.6" customHeight="1" x14ac:dyDescent="0.2">
      <c r="A272" s="10"/>
      <c r="D272" s="15" t="s">
        <v>228</v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1:18" ht="15.6" customHeight="1" thickBot="1" x14ac:dyDescent="0.25">
      <c r="A273" s="10"/>
      <c r="D273" s="15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8" ht="15.6" customHeight="1" x14ac:dyDescent="0.2">
      <c r="A274" s="10"/>
      <c r="B274" s="89" t="s">
        <v>137</v>
      </c>
      <c r="C274" s="98" t="s">
        <v>0</v>
      </c>
      <c r="D274" s="98" t="s">
        <v>1</v>
      </c>
      <c r="E274" s="102" t="s">
        <v>3</v>
      </c>
      <c r="F274" s="102" t="s">
        <v>205</v>
      </c>
      <c r="G274" s="102" t="s">
        <v>242</v>
      </c>
      <c r="H274" s="102" t="s">
        <v>206</v>
      </c>
      <c r="I274" s="102" t="s">
        <v>207</v>
      </c>
      <c r="J274" s="102" t="s">
        <v>243</v>
      </c>
      <c r="K274" s="102" t="s">
        <v>208</v>
      </c>
      <c r="L274" s="110" t="s">
        <v>2</v>
      </c>
      <c r="M274" s="111"/>
      <c r="N274" s="111"/>
      <c r="O274" s="111"/>
      <c r="P274" s="111"/>
      <c r="Q274" s="112"/>
    </row>
    <row r="275" spans="1:18" ht="15.6" customHeight="1" x14ac:dyDescent="0.2">
      <c r="A275" s="10"/>
      <c r="B275" s="90"/>
      <c r="C275" s="99"/>
      <c r="D275" s="99"/>
      <c r="E275" s="105"/>
      <c r="F275" s="105"/>
      <c r="G275" s="105"/>
      <c r="H275" s="105"/>
      <c r="I275" s="103"/>
      <c r="J275" s="105"/>
      <c r="K275" s="103"/>
      <c r="L275" s="113" t="s">
        <v>161</v>
      </c>
      <c r="M275" s="114"/>
      <c r="N275" s="113" t="s">
        <v>162</v>
      </c>
      <c r="O275" s="114"/>
      <c r="P275" s="113" t="s">
        <v>163</v>
      </c>
      <c r="Q275" s="115"/>
    </row>
    <row r="276" spans="1:18" ht="15.6" customHeight="1" thickBot="1" x14ac:dyDescent="0.25">
      <c r="A276" s="10"/>
      <c r="B276" s="91"/>
      <c r="C276" s="100"/>
      <c r="D276" s="100"/>
      <c r="E276" s="106"/>
      <c r="F276" s="106"/>
      <c r="G276" s="106"/>
      <c r="H276" s="106"/>
      <c r="I276" s="104"/>
      <c r="J276" s="106"/>
      <c r="K276" s="104"/>
      <c r="L276" s="24" t="s">
        <v>6</v>
      </c>
      <c r="M276" s="25" t="s">
        <v>7</v>
      </c>
      <c r="N276" s="24" t="s">
        <v>6</v>
      </c>
      <c r="O276" s="25" t="s">
        <v>7</v>
      </c>
      <c r="P276" s="24" t="s">
        <v>6</v>
      </c>
      <c r="Q276" s="26" t="s">
        <v>7</v>
      </c>
    </row>
    <row r="277" spans="1:18" ht="15.6" customHeight="1" x14ac:dyDescent="0.2">
      <c r="A277" s="10"/>
      <c r="B277" s="28" t="s">
        <v>167</v>
      </c>
      <c r="C277" s="28" t="s">
        <v>28</v>
      </c>
      <c r="D277" s="37" t="s">
        <v>29</v>
      </c>
      <c r="E277" s="38">
        <v>6</v>
      </c>
      <c r="F277" s="38">
        <v>58</v>
      </c>
      <c r="G277" s="38">
        <v>1450</v>
      </c>
      <c r="H277" s="38">
        <v>35</v>
      </c>
      <c r="I277" s="4">
        <v>335.56</v>
      </c>
      <c r="J277" s="44">
        <v>318.77999999999997</v>
      </c>
      <c r="K277" s="4">
        <f>I277-J277</f>
        <v>16.78000000000003</v>
      </c>
      <c r="L277" s="83">
        <v>2</v>
      </c>
      <c r="M277" s="38">
        <f>H277*L277</f>
        <v>70</v>
      </c>
      <c r="N277" s="83">
        <v>5</v>
      </c>
      <c r="O277" s="38">
        <f>H277*N277</f>
        <v>175</v>
      </c>
      <c r="P277" s="83">
        <v>8</v>
      </c>
      <c r="Q277" s="38">
        <f>H277*P277</f>
        <v>280</v>
      </c>
    </row>
    <row r="278" spans="1:18" ht="15.6" customHeight="1" x14ac:dyDescent="0.2">
      <c r="A278" s="10"/>
      <c r="B278" s="31">
        <v>5001442</v>
      </c>
      <c r="C278" s="31" t="s">
        <v>32</v>
      </c>
      <c r="D278" s="32" t="s">
        <v>30</v>
      </c>
      <c r="E278" s="33">
        <v>7</v>
      </c>
      <c r="F278" s="33">
        <v>65</v>
      </c>
      <c r="G278" s="33">
        <v>1800</v>
      </c>
      <c r="H278" s="33">
        <v>28</v>
      </c>
      <c r="I278" s="5">
        <v>315.31</v>
      </c>
      <c r="J278" s="45">
        <v>299.54000000000002</v>
      </c>
      <c r="K278" s="5">
        <f>I278-J278</f>
        <v>15.769999999999982</v>
      </c>
      <c r="L278" s="83">
        <v>3</v>
      </c>
      <c r="M278" s="38">
        <f>H278*L278</f>
        <v>84</v>
      </c>
      <c r="N278" s="83">
        <v>6</v>
      </c>
      <c r="O278" s="38">
        <f>H278*N278</f>
        <v>168</v>
      </c>
      <c r="P278" s="83">
        <v>9</v>
      </c>
      <c r="Q278" s="38">
        <f>H278*P278</f>
        <v>252</v>
      </c>
    </row>
    <row r="279" spans="1:18" ht="15.6" customHeight="1" x14ac:dyDescent="0.2">
      <c r="A279" s="10"/>
      <c r="B279" s="31" t="s">
        <v>168</v>
      </c>
      <c r="C279" s="31" t="s">
        <v>33</v>
      </c>
      <c r="D279" s="32" t="s">
        <v>31</v>
      </c>
      <c r="E279" s="33">
        <v>8</v>
      </c>
      <c r="F279" s="33">
        <v>70</v>
      </c>
      <c r="G279" s="33">
        <v>2470</v>
      </c>
      <c r="H279" s="33">
        <v>28</v>
      </c>
      <c r="I279" s="5">
        <v>377.93</v>
      </c>
      <c r="J279" s="45">
        <v>359.03</v>
      </c>
      <c r="K279" s="5">
        <f>I279-J279</f>
        <v>18.900000000000034</v>
      </c>
      <c r="L279" s="83">
        <v>2</v>
      </c>
      <c r="M279" s="38">
        <f>H279*L279</f>
        <v>56</v>
      </c>
      <c r="N279" s="83">
        <v>5</v>
      </c>
      <c r="O279" s="38">
        <f>H279*N279</f>
        <v>140</v>
      </c>
      <c r="P279" s="83">
        <v>7</v>
      </c>
      <c r="Q279" s="38">
        <f>H279*P279</f>
        <v>196</v>
      </c>
    </row>
    <row r="280" spans="1:18" ht="15.6" customHeight="1" x14ac:dyDescent="0.2">
      <c r="A280" s="10"/>
      <c r="B280" s="31" t="s">
        <v>169</v>
      </c>
      <c r="C280" s="31" t="s">
        <v>129</v>
      </c>
      <c r="D280" s="32" t="s">
        <v>145</v>
      </c>
      <c r="E280" s="33">
        <v>9</v>
      </c>
      <c r="F280" s="33">
        <v>70</v>
      </c>
      <c r="G280" s="33">
        <v>2840</v>
      </c>
      <c r="H280" s="33">
        <v>28</v>
      </c>
      <c r="I280" s="5">
        <v>473.74</v>
      </c>
      <c r="J280" s="45">
        <v>450.05</v>
      </c>
      <c r="K280" s="5">
        <f>I280-J280</f>
        <v>23.689999999999998</v>
      </c>
      <c r="L280" s="83">
        <v>2</v>
      </c>
      <c r="M280" s="38">
        <f>H280*L280</f>
        <v>56</v>
      </c>
      <c r="N280" s="83">
        <v>4</v>
      </c>
      <c r="O280" s="38">
        <f>H280*N280</f>
        <v>112</v>
      </c>
      <c r="P280" s="83">
        <v>6</v>
      </c>
      <c r="Q280" s="38">
        <f>H280*P280</f>
        <v>168</v>
      </c>
      <c r="R280" s="2"/>
    </row>
    <row r="281" spans="1:18" ht="15.6" customHeight="1" x14ac:dyDescent="0.2">
      <c r="A281" s="11"/>
      <c r="B281" s="35"/>
      <c r="C281" s="35"/>
      <c r="D281" s="15"/>
      <c r="E281" s="23"/>
      <c r="F281" s="23"/>
      <c r="G281" s="23"/>
      <c r="H281" s="23"/>
      <c r="I281" s="3"/>
      <c r="J281" s="46"/>
      <c r="K281" s="3"/>
      <c r="L281" s="42"/>
      <c r="M281" s="8"/>
      <c r="N281" s="42"/>
      <c r="O281" s="8"/>
      <c r="P281" s="42"/>
      <c r="Q281" s="8"/>
      <c r="R281" s="2"/>
    </row>
    <row r="282" spans="1:18" ht="15.6" customHeight="1" x14ac:dyDescent="0.2">
      <c r="A282" s="11"/>
      <c r="B282" s="35"/>
      <c r="C282" s="35"/>
      <c r="D282" s="15"/>
      <c r="E282" s="23"/>
      <c r="F282" s="23"/>
      <c r="G282" s="23"/>
      <c r="H282" s="23"/>
      <c r="I282" s="3"/>
      <c r="J282" s="46"/>
      <c r="K282" s="3"/>
      <c r="L282" s="42"/>
      <c r="M282" s="8"/>
      <c r="N282" s="42"/>
      <c r="O282" s="8"/>
      <c r="P282" s="42"/>
      <c r="Q282" s="8"/>
      <c r="R282" s="2"/>
    </row>
    <row r="283" spans="1:18" ht="15.6" customHeight="1" x14ac:dyDescent="0.2">
      <c r="A283" s="11"/>
      <c r="B283" s="35"/>
      <c r="C283" s="35"/>
      <c r="D283" s="15"/>
      <c r="E283" s="23"/>
      <c r="F283" s="23"/>
      <c r="G283" s="23"/>
      <c r="H283" s="23"/>
      <c r="I283" s="3"/>
      <c r="J283" s="46"/>
      <c r="K283" s="3"/>
      <c r="L283" s="42"/>
      <c r="M283" s="8"/>
      <c r="N283" s="42"/>
      <c r="O283" s="8"/>
      <c r="P283" s="42"/>
      <c r="Q283" s="8"/>
      <c r="R283" s="2"/>
    </row>
    <row r="284" spans="1:18" ht="15.6" customHeight="1" x14ac:dyDescent="0.2">
      <c r="A284" s="11"/>
      <c r="B284" s="35"/>
      <c r="C284" s="35"/>
      <c r="D284" s="15"/>
      <c r="E284" s="23"/>
      <c r="F284" s="23"/>
      <c r="G284" s="23"/>
      <c r="H284" s="23"/>
      <c r="I284" s="3"/>
      <c r="J284" s="46"/>
      <c r="K284" s="3"/>
      <c r="L284" s="42"/>
      <c r="M284" s="8"/>
      <c r="N284" s="42"/>
      <c r="O284" s="8"/>
      <c r="P284" s="42"/>
      <c r="Q284" s="8"/>
      <c r="R284" s="2"/>
    </row>
    <row r="285" spans="1:18" ht="15.6" customHeight="1" x14ac:dyDescent="0.2">
      <c r="A285" s="11"/>
      <c r="B285" s="35"/>
      <c r="C285" s="35"/>
      <c r="D285" s="15"/>
      <c r="E285" s="23"/>
      <c r="F285" s="23"/>
      <c r="G285" s="23"/>
      <c r="H285" s="23"/>
      <c r="I285" s="3"/>
      <c r="J285" s="46"/>
      <c r="K285" s="3"/>
      <c r="L285" s="42"/>
      <c r="M285" s="8"/>
      <c r="N285" s="42"/>
      <c r="O285" s="8"/>
      <c r="P285" s="42"/>
      <c r="Q285" s="8"/>
      <c r="R285" s="2"/>
    </row>
    <row r="286" spans="1:18" ht="15.6" customHeight="1" x14ac:dyDescent="0.2">
      <c r="A286" s="10"/>
      <c r="B286" s="35"/>
      <c r="C286" s="35"/>
      <c r="D286" s="15"/>
      <c r="E286" s="23"/>
      <c r="F286" s="23"/>
      <c r="G286" s="23"/>
      <c r="H286" s="23"/>
      <c r="I286" s="3"/>
      <c r="J286" s="46"/>
      <c r="K286" s="3"/>
      <c r="L286" s="42"/>
    </row>
    <row r="287" spans="1:18" ht="15.6" customHeight="1" x14ac:dyDescent="0.2">
      <c r="A287" s="95" t="s">
        <v>241</v>
      </c>
      <c r="B287" s="35"/>
      <c r="C287" s="35"/>
      <c r="D287" s="15"/>
      <c r="E287" s="23"/>
      <c r="F287" s="23"/>
      <c r="G287" s="23"/>
      <c r="H287" s="23"/>
      <c r="I287" s="3"/>
      <c r="J287" s="46"/>
      <c r="K287" s="3"/>
      <c r="L287" s="42"/>
    </row>
    <row r="288" spans="1:18" ht="15.6" customHeight="1" x14ac:dyDescent="0.2">
      <c r="A288" s="95"/>
      <c r="B288" s="35"/>
      <c r="C288" s="35"/>
      <c r="D288" s="15"/>
      <c r="E288" s="23"/>
      <c r="F288" s="23"/>
      <c r="G288" s="23"/>
      <c r="H288" s="23"/>
      <c r="I288" s="3"/>
      <c r="J288" s="46"/>
      <c r="K288" s="3"/>
      <c r="L288" s="42"/>
    </row>
    <row r="289" spans="1:17" ht="15.6" customHeight="1" x14ac:dyDescent="0.2">
      <c r="A289" s="95"/>
      <c r="B289" s="35"/>
      <c r="C289" s="35"/>
      <c r="D289" s="15"/>
      <c r="E289" s="23"/>
      <c r="F289" s="23"/>
      <c r="G289" s="23"/>
      <c r="H289" s="23"/>
      <c r="I289" s="3"/>
      <c r="J289" s="46"/>
      <c r="K289" s="3"/>
      <c r="L289" s="42"/>
    </row>
    <row r="290" spans="1:17" ht="15.6" customHeight="1" x14ac:dyDescent="0.2">
      <c r="A290" s="95"/>
      <c r="B290" s="35"/>
      <c r="C290" s="35"/>
      <c r="D290" s="15"/>
      <c r="E290" s="23"/>
      <c r="F290" s="23"/>
      <c r="G290" s="23"/>
      <c r="H290" s="23"/>
      <c r="I290" s="3"/>
      <c r="J290" s="46"/>
      <c r="K290" s="3"/>
      <c r="L290" s="42"/>
    </row>
    <row r="291" spans="1:17" ht="15.6" customHeight="1" x14ac:dyDescent="0.2">
      <c r="A291" s="95"/>
      <c r="B291" s="35"/>
      <c r="C291" s="35"/>
      <c r="D291" s="15"/>
      <c r="E291" s="23"/>
      <c r="F291" s="23"/>
      <c r="G291" s="23"/>
      <c r="H291" s="23"/>
      <c r="I291" s="3"/>
      <c r="J291" s="46"/>
      <c r="K291" s="3"/>
      <c r="L291" s="42"/>
    </row>
    <row r="292" spans="1:17" ht="15.6" customHeight="1" x14ac:dyDescent="0.2">
      <c r="A292" s="95"/>
      <c r="B292" s="35"/>
      <c r="C292" s="35"/>
      <c r="D292" s="15"/>
      <c r="E292" s="23"/>
      <c r="F292" s="23"/>
      <c r="G292" s="23"/>
      <c r="H292" s="23"/>
      <c r="I292" s="3"/>
      <c r="J292" s="46"/>
      <c r="K292" s="3"/>
      <c r="L292" s="42"/>
    </row>
    <row r="293" spans="1:17" ht="15.6" customHeight="1" x14ac:dyDescent="0.2">
      <c r="A293" s="95"/>
      <c r="C293" s="35"/>
      <c r="D293" s="15"/>
      <c r="E293" s="19" t="s">
        <v>41</v>
      </c>
      <c r="F293" s="23"/>
      <c r="G293" s="23"/>
      <c r="H293" s="23"/>
      <c r="I293" s="3"/>
      <c r="J293" s="3"/>
      <c r="K293" s="3"/>
      <c r="L293" s="43"/>
    </row>
    <row r="294" spans="1:17" ht="15.6" customHeight="1" x14ac:dyDescent="0.2">
      <c r="A294" s="95"/>
      <c r="D294" s="19"/>
      <c r="E294" s="19" t="s">
        <v>204</v>
      </c>
      <c r="F294" s="22"/>
      <c r="G294" s="22"/>
      <c r="H294" s="36"/>
      <c r="I294" s="36"/>
      <c r="J294" s="36"/>
      <c r="K294" s="36"/>
      <c r="L294" s="36"/>
      <c r="M294" s="22"/>
      <c r="N294" s="22"/>
      <c r="O294" s="22"/>
      <c r="P294" s="22"/>
      <c r="Q294" s="22"/>
    </row>
    <row r="295" spans="1:17" ht="15.6" customHeight="1" thickBot="1" x14ac:dyDescent="0.25">
      <c r="A295" s="95"/>
      <c r="D295" s="15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1:17" ht="15.6" customHeight="1" x14ac:dyDescent="0.2">
      <c r="A296" s="95"/>
      <c r="B296" s="89" t="s">
        <v>137</v>
      </c>
      <c r="C296" s="98" t="s">
        <v>0</v>
      </c>
      <c r="D296" s="98" t="s">
        <v>1</v>
      </c>
      <c r="E296" s="98"/>
      <c r="F296" s="128" t="s">
        <v>34</v>
      </c>
      <c r="G296" s="121"/>
      <c r="H296" s="102" t="s">
        <v>213</v>
      </c>
      <c r="I296" s="102" t="s">
        <v>211</v>
      </c>
      <c r="J296" s="117" t="s">
        <v>212</v>
      </c>
      <c r="K296" s="120" t="s">
        <v>275</v>
      </c>
      <c r="L296" s="120"/>
      <c r="M296" s="120"/>
      <c r="N296" s="120"/>
      <c r="O296" s="120"/>
      <c r="P296" s="120"/>
      <c r="Q296" s="121"/>
    </row>
    <row r="297" spans="1:17" ht="15.6" customHeight="1" x14ac:dyDescent="0.2">
      <c r="A297" s="95"/>
      <c r="B297" s="90"/>
      <c r="C297" s="99"/>
      <c r="D297" s="99"/>
      <c r="E297" s="99"/>
      <c r="F297" s="124"/>
      <c r="G297" s="123"/>
      <c r="H297" s="105"/>
      <c r="I297" s="105"/>
      <c r="J297" s="118"/>
      <c r="K297" s="122"/>
      <c r="L297" s="122"/>
      <c r="M297" s="122"/>
      <c r="N297" s="122"/>
      <c r="O297" s="122"/>
      <c r="P297" s="122"/>
      <c r="Q297" s="123"/>
    </row>
    <row r="298" spans="1:17" ht="15.6" customHeight="1" thickBot="1" x14ac:dyDescent="0.25">
      <c r="A298" s="95"/>
      <c r="B298" s="91"/>
      <c r="C298" s="100"/>
      <c r="D298" s="100"/>
      <c r="E298" s="100"/>
      <c r="F298" s="129"/>
      <c r="G298" s="130"/>
      <c r="H298" s="106"/>
      <c r="I298" s="106"/>
      <c r="J298" s="119"/>
      <c r="K298" s="122"/>
      <c r="L298" s="122"/>
      <c r="M298" s="122"/>
      <c r="N298" s="122"/>
      <c r="O298" s="122"/>
      <c r="P298" s="122"/>
      <c r="Q298" s="123"/>
    </row>
    <row r="299" spans="1:17" ht="15.6" customHeight="1" x14ac:dyDescent="0.2">
      <c r="A299" s="95"/>
      <c r="B299" s="27">
        <v>5001425</v>
      </c>
      <c r="C299" s="28" t="s">
        <v>46</v>
      </c>
      <c r="D299" s="107" t="s">
        <v>42</v>
      </c>
      <c r="E299" s="107"/>
      <c r="F299" s="108" t="s">
        <v>35</v>
      </c>
      <c r="G299" s="108"/>
      <c r="H299" s="4">
        <v>22.88</v>
      </c>
      <c r="I299" s="4">
        <v>21.73</v>
      </c>
      <c r="J299" s="4">
        <f>H299-I299</f>
        <v>1.1499999999999986</v>
      </c>
      <c r="K299" s="124"/>
      <c r="L299" s="122"/>
      <c r="M299" s="122"/>
      <c r="N299" s="122"/>
      <c r="O299" s="122"/>
      <c r="P299" s="122"/>
      <c r="Q299" s="123"/>
    </row>
    <row r="300" spans="1:17" ht="15.6" customHeight="1" x14ac:dyDescent="0.2">
      <c r="A300" s="95"/>
      <c r="B300" s="47">
        <v>5001425</v>
      </c>
      <c r="C300" s="31" t="s">
        <v>46</v>
      </c>
      <c r="D300" s="101" t="s">
        <v>43</v>
      </c>
      <c r="E300" s="101"/>
      <c r="F300" s="109" t="s">
        <v>36</v>
      </c>
      <c r="G300" s="109"/>
      <c r="H300" s="4">
        <v>22.88</v>
      </c>
      <c r="I300" s="4">
        <v>21.73</v>
      </c>
      <c r="J300" s="4">
        <f t="shared" ref="J300:J306" si="45">H300-I300</f>
        <v>1.1499999999999986</v>
      </c>
      <c r="K300" s="124"/>
      <c r="L300" s="122"/>
      <c r="M300" s="122"/>
      <c r="N300" s="122"/>
      <c r="O300" s="122"/>
      <c r="P300" s="122"/>
      <c r="Q300" s="123"/>
    </row>
    <row r="301" spans="1:17" ht="15.6" customHeight="1" x14ac:dyDescent="0.2">
      <c r="A301" s="95"/>
      <c r="B301" s="47">
        <v>5001425</v>
      </c>
      <c r="C301" s="31" t="s">
        <v>46</v>
      </c>
      <c r="D301" s="101" t="s">
        <v>53</v>
      </c>
      <c r="E301" s="101"/>
      <c r="F301" s="109" t="s">
        <v>37</v>
      </c>
      <c r="G301" s="109"/>
      <c r="H301" s="4">
        <v>22.88</v>
      </c>
      <c r="I301" s="4">
        <v>21.73</v>
      </c>
      <c r="J301" s="4">
        <f t="shared" si="45"/>
        <v>1.1499999999999986</v>
      </c>
      <c r="K301" s="124"/>
      <c r="L301" s="122"/>
      <c r="M301" s="122"/>
      <c r="N301" s="122"/>
      <c r="O301" s="122"/>
      <c r="P301" s="122"/>
      <c r="Q301" s="123"/>
    </row>
    <row r="302" spans="1:17" ht="15.6" customHeight="1" x14ac:dyDescent="0.2">
      <c r="A302" s="95"/>
      <c r="B302" s="47">
        <v>5001427</v>
      </c>
      <c r="C302" s="31" t="s">
        <v>47</v>
      </c>
      <c r="D302" s="101" t="s">
        <v>52</v>
      </c>
      <c r="E302" s="101"/>
      <c r="F302" s="109" t="s">
        <v>38</v>
      </c>
      <c r="G302" s="109"/>
      <c r="H302" s="5">
        <v>28.24</v>
      </c>
      <c r="I302" s="4">
        <v>26.82</v>
      </c>
      <c r="J302" s="4">
        <f t="shared" si="45"/>
        <v>1.4199999999999982</v>
      </c>
      <c r="K302" s="124"/>
      <c r="L302" s="122"/>
      <c r="M302" s="122"/>
      <c r="N302" s="122"/>
      <c r="O302" s="122"/>
      <c r="P302" s="122"/>
      <c r="Q302" s="123"/>
    </row>
    <row r="303" spans="1:17" ht="15.6" customHeight="1" x14ac:dyDescent="0.2">
      <c r="A303" s="95"/>
      <c r="B303" s="47">
        <v>5001427</v>
      </c>
      <c r="C303" s="31" t="s">
        <v>47</v>
      </c>
      <c r="D303" s="101" t="s">
        <v>44</v>
      </c>
      <c r="E303" s="101"/>
      <c r="F303" s="109" t="s">
        <v>39</v>
      </c>
      <c r="G303" s="109"/>
      <c r="H303" s="5">
        <v>28.24</v>
      </c>
      <c r="I303" s="4">
        <v>26.82</v>
      </c>
      <c r="J303" s="4">
        <f t="shared" si="45"/>
        <v>1.4199999999999982</v>
      </c>
      <c r="K303" s="124"/>
      <c r="L303" s="122"/>
      <c r="M303" s="122"/>
      <c r="N303" s="122"/>
      <c r="O303" s="122"/>
      <c r="P303" s="122"/>
      <c r="Q303" s="123"/>
    </row>
    <row r="304" spans="1:17" ht="15.6" customHeight="1" x14ac:dyDescent="0.2">
      <c r="A304" s="95"/>
      <c r="B304" s="47">
        <v>5001424</v>
      </c>
      <c r="C304" s="31" t="s">
        <v>48</v>
      </c>
      <c r="D304" s="101" t="s">
        <v>54</v>
      </c>
      <c r="E304" s="101"/>
      <c r="F304" s="109" t="s">
        <v>40</v>
      </c>
      <c r="G304" s="109"/>
      <c r="H304" s="5">
        <v>213.01</v>
      </c>
      <c r="I304" s="4">
        <v>202.35</v>
      </c>
      <c r="J304" s="4">
        <f t="shared" si="45"/>
        <v>10.659999999999997</v>
      </c>
      <c r="K304" s="124"/>
      <c r="L304" s="122"/>
      <c r="M304" s="122"/>
      <c r="N304" s="122"/>
      <c r="O304" s="122"/>
      <c r="P304" s="122"/>
      <c r="Q304" s="123"/>
    </row>
    <row r="305" spans="1:17" ht="15.6" customHeight="1" x14ac:dyDescent="0.2">
      <c r="A305" s="95"/>
      <c r="B305" s="47">
        <v>5001424</v>
      </c>
      <c r="C305" s="31" t="s">
        <v>48</v>
      </c>
      <c r="D305" s="101" t="s">
        <v>55</v>
      </c>
      <c r="E305" s="101"/>
      <c r="F305" s="109" t="s">
        <v>36</v>
      </c>
      <c r="G305" s="109"/>
      <c r="H305" s="5">
        <v>213.01</v>
      </c>
      <c r="I305" s="4">
        <v>202.35</v>
      </c>
      <c r="J305" s="4">
        <f t="shared" si="45"/>
        <v>10.659999999999997</v>
      </c>
      <c r="K305" s="124"/>
      <c r="L305" s="122"/>
      <c r="M305" s="122"/>
      <c r="N305" s="122"/>
      <c r="O305" s="122"/>
      <c r="P305" s="122"/>
      <c r="Q305" s="123"/>
    </row>
    <row r="306" spans="1:17" ht="15.6" customHeight="1" x14ac:dyDescent="0.2">
      <c r="A306" s="95"/>
      <c r="B306" s="47">
        <v>5001424</v>
      </c>
      <c r="C306" s="31" t="s">
        <v>48</v>
      </c>
      <c r="D306" s="101" t="s">
        <v>56</v>
      </c>
      <c r="E306" s="101"/>
      <c r="F306" s="109" t="s">
        <v>37</v>
      </c>
      <c r="G306" s="109"/>
      <c r="H306" s="5">
        <v>213.01</v>
      </c>
      <c r="I306" s="4">
        <v>202.35</v>
      </c>
      <c r="J306" s="4">
        <f t="shared" si="45"/>
        <v>10.659999999999997</v>
      </c>
      <c r="K306" s="125"/>
      <c r="L306" s="126"/>
      <c r="M306" s="126"/>
      <c r="N306" s="126"/>
      <c r="O306" s="126"/>
      <c r="P306" s="126"/>
      <c r="Q306" s="127"/>
    </row>
    <row r="307" spans="1:17" ht="15.6" customHeight="1" x14ac:dyDescent="0.2">
      <c r="A307" s="10"/>
      <c r="B307" s="48"/>
      <c r="C307" s="35"/>
      <c r="D307" s="49"/>
      <c r="E307" s="49"/>
      <c r="F307" s="23"/>
      <c r="G307" s="23"/>
      <c r="H307" s="3"/>
      <c r="I307" s="3"/>
      <c r="J307" s="3"/>
      <c r="K307" s="48"/>
      <c r="L307" s="48"/>
      <c r="M307" s="48"/>
      <c r="N307" s="48"/>
      <c r="O307" s="48"/>
      <c r="P307" s="48"/>
      <c r="Q307" s="48"/>
    </row>
    <row r="308" spans="1:17" ht="15.6" customHeight="1" x14ac:dyDescent="0.2">
      <c r="A308" s="10"/>
      <c r="B308" s="48"/>
      <c r="C308" s="35"/>
      <c r="D308" s="49"/>
      <c r="E308" s="49"/>
      <c r="F308" s="23"/>
      <c r="G308" s="23"/>
      <c r="H308" s="3"/>
      <c r="I308" s="3"/>
      <c r="J308" s="3"/>
      <c r="K308" s="48"/>
      <c r="L308" s="48"/>
      <c r="M308" s="48"/>
      <c r="N308" s="48"/>
      <c r="O308" s="48"/>
      <c r="P308" s="48"/>
      <c r="Q308" s="48"/>
    </row>
    <row r="309" spans="1:17" ht="15.6" customHeight="1" x14ac:dyDescent="0.2">
      <c r="A309" s="10"/>
      <c r="B309" s="48"/>
      <c r="C309" s="35"/>
      <c r="D309" s="49"/>
      <c r="E309" s="49"/>
      <c r="F309" s="23"/>
      <c r="G309" s="23"/>
      <c r="H309" s="3"/>
      <c r="I309" s="48"/>
      <c r="J309" s="48"/>
      <c r="K309" s="48"/>
      <c r="L309" s="48"/>
      <c r="M309" s="48"/>
      <c r="N309" s="48"/>
      <c r="O309" s="48"/>
      <c r="P309" s="48"/>
      <c r="Q309" s="48"/>
    </row>
    <row r="310" spans="1:17" ht="15.6" customHeight="1" x14ac:dyDescent="0.2">
      <c r="A310" s="10"/>
      <c r="B310" s="48"/>
      <c r="C310" s="35"/>
      <c r="D310" s="49"/>
      <c r="E310" s="49"/>
      <c r="F310" s="23"/>
      <c r="G310" s="23"/>
      <c r="H310" s="3"/>
      <c r="I310" s="48"/>
      <c r="J310" s="48"/>
      <c r="K310" s="48"/>
      <c r="L310" s="48"/>
      <c r="M310" s="48"/>
      <c r="N310" s="48"/>
      <c r="O310" s="48"/>
      <c r="P310" s="48"/>
      <c r="Q310" s="48"/>
    </row>
    <row r="311" spans="1:17" ht="15.6" customHeight="1" x14ac:dyDescent="0.2">
      <c r="A311" s="10"/>
      <c r="B311" s="48"/>
      <c r="C311" s="35"/>
      <c r="D311" s="49"/>
      <c r="E311" s="49"/>
      <c r="F311" s="23"/>
      <c r="G311" s="23"/>
      <c r="H311" s="3"/>
      <c r="I311" s="48"/>
      <c r="J311" s="48"/>
      <c r="K311" s="48"/>
      <c r="L311" s="48"/>
      <c r="M311" s="48"/>
      <c r="N311" s="48"/>
      <c r="O311" s="48"/>
      <c r="P311" s="48"/>
      <c r="Q311" s="48"/>
    </row>
    <row r="312" spans="1:17" ht="15.6" customHeight="1" x14ac:dyDescent="0.2">
      <c r="A312" s="10"/>
      <c r="B312" s="48"/>
      <c r="C312" s="35"/>
      <c r="D312" s="49"/>
      <c r="E312" s="49"/>
      <c r="F312" s="23"/>
      <c r="G312" s="23"/>
      <c r="H312" s="3"/>
      <c r="I312" s="48"/>
      <c r="J312" s="48"/>
      <c r="K312" s="48"/>
      <c r="L312" s="48"/>
      <c r="M312" s="48"/>
      <c r="N312" s="48"/>
      <c r="O312" s="48"/>
      <c r="P312" s="48"/>
      <c r="Q312" s="48"/>
    </row>
    <row r="313" spans="1:17" ht="15.6" customHeight="1" x14ac:dyDescent="0.2">
      <c r="A313" s="10"/>
      <c r="C313" s="50"/>
      <c r="D313" s="19" t="s">
        <v>278</v>
      </c>
      <c r="E313" s="23"/>
      <c r="F313" s="23"/>
      <c r="G313" s="23"/>
      <c r="H313" s="23"/>
      <c r="I313" s="3"/>
      <c r="J313" s="3"/>
      <c r="K313" s="3"/>
      <c r="L313" s="43"/>
      <c r="M313" s="8"/>
      <c r="N313" s="8"/>
      <c r="O313" s="8"/>
      <c r="P313" s="8"/>
      <c r="Q313" s="8"/>
    </row>
    <row r="314" spans="1:17" ht="15.6" customHeight="1" x14ac:dyDescent="0.2">
      <c r="A314" s="10"/>
      <c r="D314" s="15" t="s">
        <v>219</v>
      </c>
      <c r="E314" s="22"/>
      <c r="F314" s="22"/>
      <c r="G314" s="36"/>
      <c r="H314" s="36"/>
      <c r="I314" s="36"/>
      <c r="J314" s="36"/>
      <c r="K314" s="36"/>
      <c r="L314" s="22"/>
      <c r="M314" s="22"/>
      <c r="N314" s="22"/>
      <c r="O314" s="22"/>
      <c r="P314" s="22"/>
      <c r="Q314" s="22"/>
    </row>
    <row r="315" spans="1:17" ht="15.6" customHeight="1" thickBot="1" x14ac:dyDescent="0.25">
      <c r="A315" s="10"/>
      <c r="D315" s="15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 ht="15.6" customHeight="1" x14ac:dyDescent="0.2">
      <c r="A316" s="10"/>
      <c r="B316" s="89" t="s">
        <v>137</v>
      </c>
      <c r="C316" s="98" t="s">
        <v>0</v>
      </c>
      <c r="D316" s="98" t="s">
        <v>1</v>
      </c>
      <c r="E316" s="98" t="s">
        <v>3</v>
      </c>
      <c r="F316" s="98" t="s">
        <v>209</v>
      </c>
      <c r="G316" s="98" t="s">
        <v>242</v>
      </c>
      <c r="H316" s="102" t="s">
        <v>206</v>
      </c>
      <c r="I316" s="102" t="s">
        <v>207</v>
      </c>
      <c r="J316" s="102" t="s">
        <v>243</v>
      </c>
      <c r="K316" s="102" t="s">
        <v>208</v>
      </c>
      <c r="L316" s="110" t="s">
        <v>2</v>
      </c>
      <c r="M316" s="111"/>
      <c r="N316" s="111"/>
      <c r="O316" s="111"/>
      <c r="P316" s="111"/>
      <c r="Q316" s="112"/>
    </row>
    <row r="317" spans="1:17" ht="15.6" customHeight="1" x14ac:dyDescent="0.2">
      <c r="A317" s="10"/>
      <c r="B317" s="90"/>
      <c r="C317" s="99"/>
      <c r="D317" s="99"/>
      <c r="E317" s="99"/>
      <c r="F317" s="99"/>
      <c r="G317" s="99"/>
      <c r="H317" s="105"/>
      <c r="I317" s="103"/>
      <c r="J317" s="105"/>
      <c r="K317" s="103"/>
      <c r="L317" s="113" t="s">
        <v>161</v>
      </c>
      <c r="M317" s="114"/>
      <c r="N317" s="113" t="s">
        <v>162</v>
      </c>
      <c r="O317" s="114"/>
      <c r="P317" s="113" t="s">
        <v>163</v>
      </c>
      <c r="Q317" s="115"/>
    </row>
    <row r="318" spans="1:17" ht="15.6" customHeight="1" thickBot="1" x14ac:dyDescent="0.25">
      <c r="A318" s="10"/>
      <c r="B318" s="91"/>
      <c r="C318" s="100"/>
      <c r="D318" s="100"/>
      <c r="E318" s="100"/>
      <c r="F318" s="100"/>
      <c r="G318" s="100"/>
      <c r="H318" s="106"/>
      <c r="I318" s="104"/>
      <c r="J318" s="106"/>
      <c r="K318" s="104"/>
      <c r="L318" s="24" t="s">
        <v>6</v>
      </c>
      <c r="M318" s="25" t="s">
        <v>7</v>
      </c>
      <c r="N318" s="24" t="s">
        <v>6</v>
      </c>
      <c r="O318" s="25" t="s">
        <v>7</v>
      </c>
      <c r="P318" s="24" t="s">
        <v>6</v>
      </c>
      <c r="Q318" s="26" t="s">
        <v>7</v>
      </c>
    </row>
    <row r="319" spans="1:17" ht="15.6" customHeight="1" x14ac:dyDescent="0.2">
      <c r="A319" s="10"/>
      <c r="B319" s="28">
        <v>5001459</v>
      </c>
      <c r="C319" s="28" t="s">
        <v>49</v>
      </c>
      <c r="D319" s="37" t="s">
        <v>51</v>
      </c>
      <c r="E319" s="38">
        <v>3</v>
      </c>
      <c r="F319" s="38" t="s">
        <v>60</v>
      </c>
      <c r="G319" s="38">
        <v>850</v>
      </c>
      <c r="H319" s="38">
        <v>12</v>
      </c>
      <c r="I319" s="4">
        <v>290.56</v>
      </c>
      <c r="J319" s="4">
        <v>276.02999999999997</v>
      </c>
      <c r="K319" s="4">
        <f>I319-J319</f>
        <v>14.53000000000003</v>
      </c>
      <c r="L319" s="82">
        <v>3</v>
      </c>
      <c r="M319" s="33">
        <f>L319*H319</f>
        <v>36</v>
      </c>
      <c r="N319" s="82">
        <v>6</v>
      </c>
      <c r="O319" s="84">
        <f>H319*N319</f>
        <v>72</v>
      </c>
      <c r="P319" s="82">
        <v>9</v>
      </c>
      <c r="Q319" s="33">
        <f>P319*H319</f>
        <v>108</v>
      </c>
    </row>
    <row r="320" spans="1:17" ht="15.6" customHeight="1" x14ac:dyDescent="0.2">
      <c r="A320" s="10"/>
      <c r="B320" s="31">
        <v>5001460</v>
      </c>
      <c r="C320" s="31" t="s">
        <v>50</v>
      </c>
      <c r="D320" s="32" t="s">
        <v>151</v>
      </c>
      <c r="E320" s="33">
        <v>3</v>
      </c>
      <c r="F320" s="33" t="s">
        <v>61</v>
      </c>
      <c r="G320" s="33">
        <v>950</v>
      </c>
      <c r="H320" s="33">
        <v>10</v>
      </c>
      <c r="I320" s="5">
        <v>272.88</v>
      </c>
      <c r="J320" s="5">
        <v>259.23</v>
      </c>
      <c r="K320" s="5">
        <f t="shared" ref="K320" si="46">I320-J320</f>
        <v>13.649999999999977</v>
      </c>
      <c r="L320" s="82">
        <v>3</v>
      </c>
      <c r="M320" s="33">
        <f t="shared" ref="M320" si="47">L320*H320</f>
        <v>30</v>
      </c>
      <c r="N320" s="82">
        <v>6</v>
      </c>
      <c r="O320" s="84">
        <f>H320*N320</f>
        <v>60</v>
      </c>
      <c r="P320" s="82">
        <v>10</v>
      </c>
      <c r="Q320" s="33">
        <f t="shared" ref="Q320" si="48">P320*H320</f>
        <v>100</v>
      </c>
    </row>
    <row r="321" spans="1:17" ht="15.6" customHeight="1" x14ac:dyDescent="0.2">
      <c r="A321" s="11"/>
      <c r="B321" s="48"/>
      <c r="C321" s="35"/>
      <c r="D321" s="49"/>
      <c r="E321" s="49"/>
      <c r="F321" s="23"/>
      <c r="G321" s="23"/>
      <c r="H321" s="3"/>
      <c r="I321" s="3"/>
      <c r="J321" s="3"/>
      <c r="K321" s="48"/>
      <c r="L321" s="48"/>
      <c r="M321" s="48"/>
      <c r="N321" s="48"/>
      <c r="O321" s="48"/>
      <c r="P321" s="48"/>
      <c r="Q321" s="48"/>
    </row>
    <row r="322" spans="1:17" ht="15.6" customHeight="1" x14ac:dyDescent="0.2">
      <c r="A322" s="11"/>
      <c r="B322" s="48"/>
      <c r="C322" s="35"/>
      <c r="D322" s="49"/>
      <c r="E322" s="49"/>
      <c r="F322" s="23"/>
      <c r="G322" s="23"/>
      <c r="H322" s="3"/>
      <c r="I322" s="3"/>
      <c r="J322" s="3"/>
      <c r="K322" s="48"/>
      <c r="L322" s="48"/>
      <c r="M322" s="48"/>
      <c r="N322" s="48"/>
      <c r="O322" s="48"/>
      <c r="P322" s="48"/>
      <c r="Q322" s="48"/>
    </row>
    <row r="323" spans="1:17" ht="15.6" customHeight="1" x14ac:dyDescent="0.2">
      <c r="A323" s="11"/>
      <c r="B323" s="48"/>
      <c r="C323" s="35"/>
      <c r="D323" s="49"/>
      <c r="E323" s="49"/>
      <c r="F323" s="23"/>
      <c r="G323" s="23"/>
      <c r="H323" s="3"/>
      <c r="I323" s="3"/>
      <c r="J323" s="3"/>
      <c r="K323" s="48"/>
      <c r="L323" s="48"/>
      <c r="M323" s="48"/>
      <c r="N323" s="48"/>
      <c r="O323" s="48"/>
      <c r="P323" s="48"/>
      <c r="Q323" s="48"/>
    </row>
    <row r="324" spans="1:17" ht="15.6" customHeight="1" x14ac:dyDescent="0.2">
      <c r="A324" s="11"/>
      <c r="B324" s="48"/>
      <c r="C324" s="35"/>
      <c r="D324" s="49"/>
      <c r="E324" s="49"/>
      <c r="F324" s="23"/>
      <c r="G324" s="23"/>
      <c r="H324" s="3"/>
      <c r="I324" s="3"/>
      <c r="J324" s="3"/>
      <c r="K324" s="48"/>
      <c r="L324" s="48"/>
      <c r="M324" s="48"/>
      <c r="N324" s="48"/>
      <c r="O324" s="48"/>
      <c r="P324" s="48"/>
      <c r="Q324" s="48"/>
    </row>
    <row r="325" spans="1:17" ht="15.6" customHeight="1" x14ac:dyDescent="0.2">
      <c r="A325" s="11"/>
      <c r="B325" s="48"/>
      <c r="C325" s="35"/>
      <c r="D325" s="49"/>
      <c r="E325" s="49"/>
      <c r="F325" s="23"/>
      <c r="G325" s="23"/>
      <c r="H325" s="3"/>
      <c r="I325" s="3"/>
      <c r="J325" s="3"/>
      <c r="K325" s="48"/>
      <c r="L325" s="48"/>
      <c r="M325" s="48"/>
      <c r="N325" s="48"/>
      <c r="O325" s="48"/>
      <c r="P325" s="48"/>
      <c r="Q325" s="48"/>
    </row>
    <row r="326" spans="1:17" ht="15.6" customHeight="1" x14ac:dyDescent="0.2">
      <c r="A326" s="11"/>
      <c r="B326" s="48"/>
      <c r="C326" s="35"/>
      <c r="D326" s="49"/>
      <c r="E326" s="49"/>
      <c r="F326" s="23"/>
      <c r="G326" s="23"/>
      <c r="H326" s="3"/>
      <c r="I326" s="3"/>
      <c r="J326" s="3"/>
      <c r="K326" s="48"/>
      <c r="L326" s="48"/>
      <c r="M326" s="48"/>
      <c r="N326" s="48"/>
      <c r="O326" s="48"/>
      <c r="P326" s="48"/>
      <c r="Q326" s="48"/>
    </row>
    <row r="327" spans="1:17" ht="15.6" customHeight="1" x14ac:dyDescent="0.2">
      <c r="A327" s="11"/>
      <c r="B327" s="48"/>
      <c r="C327" s="35"/>
      <c r="D327" s="49"/>
      <c r="E327" s="49"/>
      <c r="F327" s="23"/>
      <c r="G327" s="23"/>
      <c r="H327" s="3"/>
      <c r="I327" s="3"/>
      <c r="J327" s="3"/>
      <c r="K327" s="48"/>
      <c r="L327" s="48"/>
      <c r="M327" s="48"/>
      <c r="N327" s="48"/>
      <c r="O327" s="48"/>
      <c r="P327" s="48"/>
      <c r="Q327" s="48"/>
    </row>
    <row r="328" spans="1:17" ht="15.6" customHeight="1" x14ac:dyDescent="0.2">
      <c r="A328" s="11"/>
      <c r="B328" s="48"/>
      <c r="C328" s="35"/>
      <c r="D328" s="49"/>
      <c r="E328" s="49"/>
      <c r="F328" s="23"/>
      <c r="G328" s="23"/>
      <c r="H328" s="3"/>
      <c r="I328" s="3"/>
      <c r="J328" s="3"/>
      <c r="K328" s="48"/>
      <c r="L328" s="48"/>
      <c r="M328" s="48"/>
      <c r="N328" s="48"/>
      <c r="O328" s="48"/>
      <c r="P328" s="48"/>
      <c r="Q328" s="48"/>
    </row>
    <row r="329" spans="1:17" ht="15.6" customHeight="1" x14ac:dyDescent="0.2">
      <c r="A329" s="11"/>
      <c r="B329" s="48"/>
      <c r="C329" s="35"/>
      <c r="D329" s="49"/>
      <c r="E329" s="49"/>
      <c r="F329" s="23"/>
      <c r="G329" s="23"/>
      <c r="H329" s="3"/>
      <c r="I329" s="3"/>
      <c r="J329" s="3"/>
      <c r="K329" s="48"/>
      <c r="L329" s="48"/>
      <c r="M329" s="48"/>
      <c r="N329" s="48"/>
      <c r="O329" s="48"/>
      <c r="P329" s="48"/>
      <c r="Q329" s="48"/>
    </row>
    <row r="330" spans="1:17" ht="15.6" customHeight="1" x14ac:dyDescent="0.2">
      <c r="A330" s="11"/>
      <c r="B330" s="48"/>
      <c r="C330" s="35"/>
      <c r="D330" s="49"/>
      <c r="E330" s="49"/>
      <c r="F330" s="23"/>
      <c r="G330" s="23"/>
      <c r="H330" s="3"/>
      <c r="I330" s="3"/>
      <c r="J330" s="3"/>
      <c r="K330" s="48"/>
      <c r="L330" s="48"/>
      <c r="M330" s="48"/>
      <c r="N330" s="48"/>
      <c r="O330" s="48"/>
      <c r="P330" s="48"/>
      <c r="Q330" s="48"/>
    </row>
    <row r="331" spans="1:17" ht="15.6" customHeight="1" x14ac:dyDescent="0.2">
      <c r="A331" s="11"/>
      <c r="B331" s="48"/>
      <c r="C331" s="35"/>
      <c r="D331" s="49"/>
      <c r="E331" s="49"/>
      <c r="F331" s="23"/>
      <c r="G331" s="23"/>
      <c r="H331" s="3"/>
      <c r="I331" s="3"/>
      <c r="J331" s="3"/>
      <c r="K331" s="48"/>
      <c r="L331" s="48"/>
      <c r="M331" s="48"/>
      <c r="N331" s="48"/>
      <c r="O331" s="48"/>
      <c r="P331" s="48"/>
      <c r="Q331" s="48"/>
    </row>
    <row r="332" spans="1:17" ht="15.6" customHeight="1" x14ac:dyDescent="0.2">
      <c r="A332" s="11"/>
      <c r="B332" s="48"/>
      <c r="C332" s="35"/>
      <c r="D332" s="49"/>
      <c r="E332" s="49"/>
      <c r="F332" s="23"/>
      <c r="G332" s="23"/>
      <c r="H332" s="3"/>
      <c r="I332" s="3"/>
      <c r="J332" s="3"/>
      <c r="K332" s="48"/>
      <c r="L332" s="48"/>
      <c r="M332" s="48"/>
      <c r="N332" s="48"/>
      <c r="O332" s="48"/>
      <c r="P332" s="48"/>
      <c r="Q332" s="48"/>
    </row>
    <row r="333" spans="1:17" ht="15.6" customHeight="1" x14ac:dyDescent="0.2">
      <c r="A333" s="10"/>
      <c r="B333" s="48"/>
      <c r="C333" s="35"/>
      <c r="D333" s="49"/>
      <c r="E333" s="49"/>
      <c r="F333" s="23"/>
      <c r="G333" s="23"/>
      <c r="H333" s="3"/>
      <c r="I333" s="48"/>
      <c r="J333" s="48"/>
      <c r="K333" s="48"/>
      <c r="L333" s="48"/>
      <c r="M333" s="48"/>
      <c r="N333" s="48"/>
      <c r="O333" s="48"/>
      <c r="P333" s="48"/>
      <c r="Q333" s="48"/>
    </row>
    <row r="334" spans="1:17" ht="15.6" customHeight="1" x14ac:dyDescent="0.2">
      <c r="A334" s="95" t="s">
        <v>241</v>
      </c>
      <c r="B334" s="35"/>
      <c r="C334" s="35"/>
      <c r="D334" s="15"/>
      <c r="E334" s="23"/>
      <c r="F334" s="23"/>
      <c r="G334" s="23"/>
      <c r="H334" s="23"/>
      <c r="I334" s="3"/>
      <c r="J334" s="3"/>
      <c r="K334" s="3"/>
      <c r="L334" s="42"/>
      <c r="M334" s="8"/>
      <c r="N334" s="54"/>
      <c r="O334" s="8"/>
      <c r="P334" s="54"/>
      <c r="Q334" s="8"/>
    </row>
    <row r="335" spans="1:17" ht="15.6" customHeight="1" x14ac:dyDescent="0.2">
      <c r="A335" s="95"/>
      <c r="B335" s="35"/>
      <c r="C335" s="35"/>
      <c r="D335" s="15"/>
      <c r="E335" s="23"/>
      <c r="F335" s="23"/>
      <c r="G335" s="23"/>
      <c r="H335" s="23"/>
      <c r="I335" s="3"/>
      <c r="J335" s="3"/>
      <c r="K335" s="3"/>
      <c r="L335" s="42"/>
      <c r="M335" s="8"/>
      <c r="N335" s="54"/>
      <c r="O335" s="8"/>
      <c r="P335" s="54"/>
      <c r="Q335" s="8"/>
    </row>
    <row r="336" spans="1:17" ht="15.6" customHeight="1" x14ac:dyDescent="0.2">
      <c r="A336" s="95"/>
      <c r="B336" s="35"/>
      <c r="C336" s="35"/>
      <c r="D336" s="15"/>
      <c r="E336" s="23"/>
      <c r="F336" s="23"/>
      <c r="G336" s="23"/>
      <c r="H336" s="23"/>
      <c r="I336" s="3"/>
      <c r="J336" s="3"/>
      <c r="K336" s="3"/>
      <c r="L336" s="42"/>
      <c r="M336" s="8"/>
      <c r="N336" s="54"/>
      <c r="O336" s="8"/>
      <c r="P336" s="54"/>
      <c r="Q336" s="8"/>
    </row>
    <row r="337" spans="1:17" ht="15.6" customHeight="1" x14ac:dyDescent="0.2">
      <c r="A337" s="95"/>
      <c r="B337" s="35"/>
      <c r="C337" s="35"/>
      <c r="D337" s="15"/>
      <c r="E337" s="23"/>
      <c r="F337" s="23"/>
      <c r="G337" s="23"/>
      <c r="H337" s="23"/>
      <c r="I337" s="3"/>
      <c r="J337" s="3"/>
      <c r="K337" s="3"/>
      <c r="L337" s="42"/>
      <c r="M337" s="42"/>
      <c r="N337" s="54"/>
      <c r="O337" s="8"/>
      <c r="P337" s="54"/>
      <c r="Q337" s="8"/>
    </row>
    <row r="338" spans="1:17" ht="15.6" customHeight="1" x14ac:dyDescent="0.2">
      <c r="A338" s="95"/>
      <c r="B338" s="35"/>
      <c r="C338" s="35"/>
      <c r="D338" s="19" t="s">
        <v>237</v>
      </c>
      <c r="E338" s="41"/>
      <c r="F338" s="23"/>
      <c r="G338" s="23"/>
      <c r="H338" s="23"/>
      <c r="I338" s="3"/>
      <c r="J338" s="3"/>
      <c r="K338" s="3"/>
      <c r="L338" s="42"/>
      <c r="M338" s="8"/>
      <c r="N338" s="54"/>
      <c r="O338" s="8"/>
      <c r="P338" s="54"/>
      <c r="Q338" s="8"/>
    </row>
    <row r="339" spans="1:17" ht="15.6" customHeight="1" x14ac:dyDescent="0.2">
      <c r="A339" s="95"/>
      <c r="B339" s="35"/>
      <c r="C339" s="35"/>
      <c r="D339" s="15" t="s">
        <v>219</v>
      </c>
      <c r="E339" s="36"/>
      <c r="F339" s="22"/>
      <c r="G339" s="36"/>
      <c r="H339" s="23"/>
      <c r="I339" s="3"/>
      <c r="J339" s="3"/>
      <c r="K339" s="3"/>
      <c r="L339" s="42"/>
      <c r="M339" s="8"/>
      <c r="N339" s="54"/>
      <c r="O339" s="8"/>
      <c r="P339" s="54"/>
      <c r="Q339" s="8"/>
    </row>
    <row r="340" spans="1:17" ht="15.6" customHeight="1" thickBot="1" x14ac:dyDescent="0.25">
      <c r="A340" s="95"/>
      <c r="B340" s="35"/>
      <c r="C340" s="35"/>
      <c r="D340" s="15"/>
      <c r="E340" s="22"/>
      <c r="F340" s="22"/>
      <c r="G340" s="36"/>
      <c r="H340" s="23"/>
      <c r="I340" s="3"/>
      <c r="J340" s="3"/>
      <c r="K340" s="3"/>
      <c r="L340" s="42"/>
      <c r="M340" s="8"/>
      <c r="N340" s="54"/>
      <c r="O340" s="8"/>
      <c r="P340" s="54"/>
      <c r="Q340" s="8"/>
    </row>
    <row r="341" spans="1:17" ht="15.6" customHeight="1" x14ac:dyDescent="0.2">
      <c r="A341" s="95"/>
      <c r="B341" s="89" t="s">
        <v>137</v>
      </c>
      <c r="C341" s="98" t="s">
        <v>0</v>
      </c>
      <c r="D341" s="98" t="s">
        <v>1</v>
      </c>
      <c r="E341" s="98" t="s">
        <v>3</v>
      </c>
      <c r="F341" s="98" t="s">
        <v>209</v>
      </c>
      <c r="G341" s="98" t="s">
        <v>242</v>
      </c>
      <c r="H341" s="102" t="s">
        <v>206</v>
      </c>
      <c r="I341" s="102" t="s">
        <v>207</v>
      </c>
      <c r="J341" s="102" t="s">
        <v>243</v>
      </c>
      <c r="K341" s="102" t="s">
        <v>208</v>
      </c>
      <c r="L341" s="110" t="s">
        <v>2</v>
      </c>
      <c r="M341" s="111"/>
      <c r="N341" s="111"/>
      <c r="O341" s="111"/>
      <c r="P341" s="111"/>
      <c r="Q341" s="112"/>
    </row>
    <row r="342" spans="1:17" ht="15.6" customHeight="1" x14ac:dyDescent="0.2">
      <c r="A342" s="95"/>
      <c r="B342" s="90"/>
      <c r="C342" s="99"/>
      <c r="D342" s="99"/>
      <c r="E342" s="99"/>
      <c r="F342" s="99"/>
      <c r="G342" s="99"/>
      <c r="H342" s="105"/>
      <c r="I342" s="103"/>
      <c r="J342" s="105"/>
      <c r="K342" s="103"/>
      <c r="L342" s="113" t="s">
        <v>161</v>
      </c>
      <c r="M342" s="114"/>
      <c r="N342" s="113" t="s">
        <v>162</v>
      </c>
      <c r="O342" s="114"/>
      <c r="P342" s="113" t="s">
        <v>163</v>
      </c>
      <c r="Q342" s="115"/>
    </row>
    <row r="343" spans="1:17" ht="15.6" customHeight="1" thickBot="1" x14ac:dyDescent="0.25">
      <c r="A343" s="95"/>
      <c r="B343" s="91"/>
      <c r="C343" s="100"/>
      <c r="D343" s="100"/>
      <c r="E343" s="100"/>
      <c r="F343" s="100"/>
      <c r="G343" s="100"/>
      <c r="H343" s="106"/>
      <c r="I343" s="104"/>
      <c r="J343" s="106"/>
      <c r="K343" s="104"/>
      <c r="L343" s="24" t="s">
        <v>6</v>
      </c>
      <c r="M343" s="25" t="s">
        <v>7</v>
      </c>
      <c r="N343" s="24" t="s">
        <v>6</v>
      </c>
      <c r="O343" s="25" t="s">
        <v>7</v>
      </c>
      <c r="P343" s="24" t="s">
        <v>6</v>
      </c>
      <c r="Q343" s="26" t="s">
        <v>7</v>
      </c>
    </row>
    <row r="344" spans="1:17" ht="15.6" customHeight="1" x14ac:dyDescent="0.2">
      <c r="A344" s="95"/>
      <c r="B344" s="31" t="s">
        <v>246</v>
      </c>
      <c r="C344" s="31" t="s">
        <v>143</v>
      </c>
      <c r="D344" s="32" t="s">
        <v>57</v>
      </c>
      <c r="E344" s="33">
        <v>4</v>
      </c>
      <c r="F344" s="33" t="s">
        <v>84</v>
      </c>
      <c r="G344" s="33">
        <v>1174</v>
      </c>
      <c r="H344" s="33">
        <v>22</v>
      </c>
      <c r="I344" s="5">
        <v>455.42</v>
      </c>
      <c r="J344" s="5">
        <v>432.64</v>
      </c>
      <c r="K344" s="5">
        <f>I344-J344</f>
        <v>22.78000000000003</v>
      </c>
      <c r="L344" s="82">
        <v>2</v>
      </c>
      <c r="M344" s="33">
        <v>22</v>
      </c>
      <c r="N344" s="82">
        <v>4</v>
      </c>
      <c r="O344" s="33">
        <f>N344*H344</f>
        <v>88</v>
      </c>
      <c r="P344" s="82">
        <v>6</v>
      </c>
      <c r="Q344" s="33">
        <f>P344*H344</f>
        <v>132</v>
      </c>
    </row>
    <row r="345" spans="1:17" ht="15.6" customHeight="1" x14ac:dyDescent="0.2">
      <c r="A345" s="95"/>
      <c r="B345" s="28" t="s">
        <v>247</v>
      </c>
      <c r="C345" s="31" t="s">
        <v>143</v>
      </c>
      <c r="D345" s="32" t="s">
        <v>127</v>
      </c>
      <c r="E345" s="33">
        <v>4</v>
      </c>
      <c r="F345" s="33" t="s">
        <v>5</v>
      </c>
      <c r="G345" s="33">
        <v>1107</v>
      </c>
      <c r="H345" s="33">
        <v>22</v>
      </c>
      <c r="I345" s="5">
        <v>455.42</v>
      </c>
      <c r="J345" s="5">
        <v>432.64</v>
      </c>
      <c r="K345" s="4">
        <f t="shared" ref="K345:K356" si="49">I345-J345</f>
        <v>22.78000000000003</v>
      </c>
      <c r="L345" s="82">
        <v>2</v>
      </c>
      <c r="M345" s="33">
        <v>22</v>
      </c>
      <c r="N345" s="82">
        <v>4</v>
      </c>
      <c r="O345" s="33">
        <f t="shared" ref="O345:O356" si="50">N345*H345</f>
        <v>88</v>
      </c>
      <c r="P345" s="82">
        <v>6</v>
      </c>
      <c r="Q345" s="33">
        <f t="shared" ref="Q345:Q356" si="51">P345*H345</f>
        <v>132</v>
      </c>
    </row>
    <row r="346" spans="1:17" ht="15.6" customHeight="1" x14ac:dyDescent="0.2">
      <c r="A346" s="95"/>
      <c r="B346" s="28" t="s">
        <v>248</v>
      </c>
      <c r="C346" s="31" t="s">
        <v>143</v>
      </c>
      <c r="D346" s="32" t="s">
        <v>45</v>
      </c>
      <c r="E346" s="33">
        <v>4</v>
      </c>
      <c r="F346" s="33" t="s">
        <v>63</v>
      </c>
      <c r="G346" s="33">
        <v>1134</v>
      </c>
      <c r="H346" s="33">
        <v>22</v>
      </c>
      <c r="I346" s="5">
        <v>505.06</v>
      </c>
      <c r="J346" s="5">
        <v>479.8</v>
      </c>
      <c r="K346" s="4">
        <f t="shared" si="49"/>
        <v>25.259999999999991</v>
      </c>
      <c r="L346" s="82">
        <v>1</v>
      </c>
      <c r="M346" s="33">
        <v>22</v>
      </c>
      <c r="N346" s="82">
        <v>3</v>
      </c>
      <c r="O346" s="33">
        <f t="shared" si="50"/>
        <v>66</v>
      </c>
      <c r="P346" s="82">
        <v>5</v>
      </c>
      <c r="Q346" s="33">
        <f t="shared" si="51"/>
        <v>110</v>
      </c>
    </row>
    <row r="347" spans="1:17" ht="15.6" customHeight="1" x14ac:dyDescent="0.2">
      <c r="A347" s="95"/>
      <c r="B347" s="28" t="s">
        <v>249</v>
      </c>
      <c r="C347" s="31" t="s">
        <v>143</v>
      </c>
      <c r="D347" s="32" t="s">
        <v>59</v>
      </c>
      <c r="E347" s="33">
        <v>4</v>
      </c>
      <c r="F347" s="33" t="s">
        <v>64</v>
      </c>
      <c r="G347" s="33">
        <v>1203</v>
      </c>
      <c r="H347" s="33">
        <v>18</v>
      </c>
      <c r="I347" s="5">
        <v>450.09</v>
      </c>
      <c r="J347" s="5">
        <v>427.58</v>
      </c>
      <c r="K347" s="4">
        <f t="shared" si="49"/>
        <v>22.509999999999991</v>
      </c>
      <c r="L347" s="82">
        <v>2</v>
      </c>
      <c r="M347" s="33">
        <v>18</v>
      </c>
      <c r="N347" s="82">
        <v>4</v>
      </c>
      <c r="O347" s="33">
        <f t="shared" si="50"/>
        <v>72</v>
      </c>
      <c r="P347" s="82">
        <v>6</v>
      </c>
      <c r="Q347" s="33">
        <f t="shared" si="51"/>
        <v>108</v>
      </c>
    </row>
    <row r="348" spans="1:17" ht="15.6" customHeight="1" x14ac:dyDescent="0.2">
      <c r="A348" s="95"/>
      <c r="B348" s="28" t="s">
        <v>250</v>
      </c>
      <c r="C348" s="31" t="s">
        <v>143</v>
      </c>
      <c r="D348" s="32" t="s">
        <v>58</v>
      </c>
      <c r="E348" s="33">
        <v>6</v>
      </c>
      <c r="F348" s="33" t="s">
        <v>259</v>
      </c>
      <c r="G348" s="33">
        <v>1444</v>
      </c>
      <c r="H348" s="33">
        <v>22</v>
      </c>
      <c r="I348" s="5">
        <v>529.87</v>
      </c>
      <c r="J348" s="5">
        <v>503.37</v>
      </c>
      <c r="K348" s="4">
        <f t="shared" si="49"/>
        <v>26.5</v>
      </c>
      <c r="L348" s="82">
        <v>1</v>
      </c>
      <c r="M348" s="33">
        <v>22</v>
      </c>
      <c r="N348" s="82">
        <v>3</v>
      </c>
      <c r="O348" s="33">
        <f t="shared" si="50"/>
        <v>66</v>
      </c>
      <c r="P348" s="82">
        <v>5</v>
      </c>
      <c r="Q348" s="33">
        <f t="shared" si="51"/>
        <v>110</v>
      </c>
    </row>
    <row r="349" spans="1:17" ht="15.6" customHeight="1" x14ac:dyDescent="0.2">
      <c r="A349" s="95"/>
      <c r="B349" s="28" t="s">
        <v>251</v>
      </c>
      <c r="C349" s="31" t="s">
        <v>143</v>
      </c>
      <c r="D349" s="32" t="s">
        <v>57</v>
      </c>
      <c r="E349" s="33">
        <v>6</v>
      </c>
      <c r="F349" s="33" t="s">
        <v>84</v>
      </c>
      <c r="G349" s="33">
        <v>1438</v>
      </c>
      <c r="H349" s="33">
        <v>18</v>
      </c>
      <c r="I349" s="5">
        <v>438.67</v>
      </c>
      <c r="J349" s="5">
        <v>416.73</v>
      </c>
      <c r="K349" s="4">
        <f t="shared" si="49"/>
        <v>21.939999999999998</v>
      </c>
      <c r="L349" s="82">
        <v>2</v>
      </c>
      <c r="M349" s="33">
        <v>18</v>
      </c>
      <c r="N349" s="82">
        <v>4</v>
      </c>
      <c r="O349" s="33">
        <f t="shared" si="50"/>
        <v>72</v>
      </c>
      <c r="P349" s="82">
        <v>6</v>
      </c>
      <c r="Q349" s="33">
        <f t="shared" si="51"/>
        <v>108</v>
      </c>
    </row>
    <row r="350" spans="1:17" ht="15.6" customHeight="1" x14ac:dyDescent="0.2">
      <c r="A350" s="95"/>
      <c r="B350" s="28" t="s">
        <v>255</v>
      </c>
      <c r="C350" s="31" t="s">
        <v>143</v>
      </c>
      <c r="D350" s="32" t="s">
        <v>127</v>
      </c>
      <c r="E350" s="33">
        <v>6</v>
      </c>
      <c r="F350" s="33" t="s">
        <v>5</v>
      </c>
      <c r="G350" s="33">
        <v>1429</v>
      </c>
      <c r="H350" s="33">
        <v>18</v>
      </c>
      <c r="I350" s="5">
        <v>432.51</v>
      </c>
      <c r="J350" s="5">
        <v>410.85</v>
      </c>
      <c r="K350" s="4">
        <f t="shared" si="49"/>
        <v>21.659999999999968</v>
      </c>
      <c r="L350" s="82">
        <v>2</v>
      </c>
      <c r="M350" s="33">
        <v>18</v>
      </c>
      <c r="N350" s="82">
        <v>4</v>
      </c>
      <c r="O350" s="33">
        <f t="shared" si="50"/>
        <v>72</v>
      </c>
      <c r="P350" s="82">
        <v>6</v>
      </c>
      <c r="Q350" s="33">
        <f t="shared" si="51"/>
        <v>108</v>
      </c>
    </row>
    <row r="351" spans="1:17" ht="15.6" customHeight="1" x14ac:dyDescent="0.2">
      <c r="A351" s="95"/>
      <c r="B351" s="28" t="s">
        <v>252</v>
      </c>
      <c r="C351" s="31" t="s">
        <v>143</v>
      </c>
      <c r="D351" s="32" t="s">
        <v>45</v>
      </c>
      <c r="E351" s="33">
        <v>6</v>
      </c>
      <c r="F351" s="33" t="s">
        <v>63</v>
      </c>
      <c r="G351" s="33">
        <v>1478</v>
      </c>
      <c r="H351" s="33">
        <v>18</v>
      </c>
      <c r="I351" s="5">
        <v>432.51</v>
      </c>
      <c r="J351" s="5">
        <v>410.85</v>
      </c>
      <c r="K351" s="4">
        <f t="shared" si="49"/>
        <v>21.659999999999968</v>
      </c>
      <c r="L351" s="82">
        <v>2</v>
      </c>
      <c r="M351" s="33">
        <v>18</v>
      </c>
      <c r="N351" s="82">
        <v>4</v>
      </c>
      <c r="O351" s="33">
        <f t="shared" si="50"/>
        <v>72</v>
      </c>
      <c r="P351" s="82">
        <v>6</v>
      </c>
      <c r="Q351" s="33">
        <f t="shared" si="51"/>
        <v>108</v>
      </c>
    </row>
    <row r="352" spans="1:17" ht="15.6" customHeight="1" x14ac:dyDescent="0.2">
      <c r="A352" s="95"/>
      <c r="B352" s="28" t="s">
        <v>253</v>
      </c>
      <c r="C352" s="31" t="s">
        <v>143</v>
      </c>
      <c r="D352" s="32" t="s">
        <v>59</v>
      </c>
      <c r="E352" s="33">
        <v>6</v>
      </c>
      <c r="F352" s="33" t="s">
        <v>64</v>
      </c>
      <c r="G352" s="33">
        <v>1493</v>
      </c>
      <c r="H352" s="33">
        <v>16</v>
      </c>
      <c r="I352" s="5">
        <v>432.51</v>
      </c>
      <c r="J352" s="5">
        <v>410.85</v>
      </c>
      <c r="K352" s="4">
        <f t="shared" si="49"/>
        <v>21.659999999999968</v>
      </c>
      <c r="L352" s="82">
        <v>2</v>
      </c>
      <c r="M352" s="33">
        <v>16</v>
      </c>
      <c r="N352" s="82">
        <v>4</v>
      </c>
      <c r="O352" s="33">
        <f t="shared" si="50"/>
        <v>64</v>
      </c>
      <c r="P352" s="82">
        <v>6</v>
      </c>
      <c r="Q352" s="33">
        <f t="shared" si="51"/>
        <v>96</v>
      </c>
    </row>
    <row r="353" spans="1:17" ht="15.6" customHeight="1" x14ac:dyDescent="0.2">
      <c r="A353" s="95"/>
      <c r="B353" s="28" t="s">
        <v>254</v>
      </c>
      <c r="C353" s="31" t="s">
        <v>143</v>
      </c>
      <c r="D353" s="32" t="s">
        <v>57</v>
      </c>
      <c r="E353" s="33">
        <v>8</v>
      </c>
      <c r="F353" s="33" t="s">
        <v>84</v>
      </c>
      <c r="G353" s="33">
        <v>1947</v>
      </c>
      <c r="H353" s="33">
        <v>16</v>
      </c>
      <c r="I353" s="5">
        <v>514.98</v>
      </c>
      <c r="J353" s="5">
        <v>489.23</v>
      </c>
      <c r="K353" s="4">
        <f t="shared" si="49"/>
        <v>25.75</v>
      </c>
      <c r="L353" s="82">
        <v>1</v>
      </c>
      <c r="M353" s="33">
        <v>16</v>
      </c>
      <c r="N353" s="82">
        <v>3</v>
      </c>
      <c r="O353" s="33">
        <f t="shared" si="50"/>
        <v>48</v>
      </c>
      <c r="P353" s="82">
        <v>5</v>
      </c>
      <c r="Q353" s="33">
        <f t="shared" si="51"/>
        <v>80</v>
      </c>
    </row>
    <row r="354" spans="1:17" ht="15.6" customHeight="1" x14ac:dyDescent="0.2">
      <c r="A354" s="10"/>
      <c r="B354" s="28" t="s">
        <v>256</v>
      </c>
      <c r="C354" s="31" t="s">
        <v>143</v>
      </c>
      <c r="D354" s="32" t="s">
        <v>127</v>
      </c>
      <c r="E354" s="33">
        <v>8</v>
      </c>
      <c r="F354" s="33" t="s">
        <v>5</v>
      </c>
      <c r="G354" s="33">
        <v>1872</v>
      </c>
      <c r="H354" s="33">
        <v>16</v>
      </c>
      <c r="I354" s="5">
        <v>519.55999999999995</v>
      </c>
      <c r="J354" s="5">
        <v>493.58</v>
      </c>
      <c r="K354" s="4">
        <f t="shared" si="49"/>
        <v>25.979999999999961</v>
      </c>
      <c r="L354" s="82">
        <v>1</v>
      </c>
      <c r="M354" s="33">
        <v>16</v>
      </c>
      <c r="N354" s="82">
        <v>3</v>
      </c>
      <c r="O354" s="33">
        <f t="shared" si="50"/>
        <v>48</v>
      </c>
      <c r="P354" s="82">
        <v>5</v>
      </c>
      <c r="Q354" s="33">
        <f t="shared" si="51"/>
        <v>80</v>
      </c>
    </row>
    <row r="355" spans="1:17" ht="15.6" customHeight="1" x14ac:dyDescent="0.2">
      <c r="A355" s="10"/>
      <c r="B355" s="28" t="s">
        <v>258</v>
      </c>
      <c r="C355" s="31" t="s">
        <v>143</v>
      </c>
      <c r="D355" s="32" t="s">
        <v>45</v>
      </c>
      <c r="E355" s="33">
        <v>8</v>
      </c>
      <c r="F355" s="33" t="s">
        <v>63</v>
      </c>
      <c r="G355" s="33">
        <v>1976</v>
      </c>
      <c r="H355" s="33">
        <v>16</v>
      </c>
      <c r="I355" s="5">
        <v>519.95000000000005</v>
      </c>
      <c r="J355" s="5">
        <v>493.95</v>
      </c>
      <c r="K355" s="4">
        <f t="shared" si="49"/>
        <v>26.000000000000057</v>
      </c>
      <c r="L355" s="82">
        <v>1</v>
      </c>
      <c r="M355" s="33">
        <v>16</v>
      </c>
      <c r="N355" s="82">
        <v>3</v>
      </c>
      <c r="O355" s="33">
        <f t="shared" si="50"/>
        <v>48</v>
      </c>
      <c r="P355" s="82">
        <v>5</v>
      </c>
      <c r="Q355" s="33">
        <f t="shared" si="51"/>
        <v>80</v>
      </c>
    </row>
    <row r="356" spans="1:17" ht="15.6" customHeight="1" x14ac:dyDescent="0.2">
      <c r="A356" s="10"/>
      <c r="B356" s="28" t="s">
        <v>257</v>
      </c>
      <c r="C356" s="31" t="s">
        <v>143</v>
      </c>
      <c r="D356" s="32" t="s">
        <v>59</v>
      </c>
      <c r="E356" s="33">
        <v>8</v>
      </c>
      <c r="F356" s="33" t="s">
        <v>64</v>
      </c>
      <c r="G356" s="33">
        <v>1950</v>
      </c>
      <c r="H356" s="33">
        <v>14</v>
      </c>
      <c r="I356" s="5">
        <v>519.55999999999995</v>
      </c>
      <c r="J356" s="5">
        <v>493.58</v>
      </c>
      <c r="K356" s="4">
        <f t="shared" si="49"/>
        <v>25.979999999999961</v>
      </c>
      <c r="L356" s="82">
        <v>1</v>
      </c>
      <c r="M356" s="33">
        <v>14</v>
      </c>
      <c r="N356" s="82">
        <v>3</v>
      </c>
      <c r="O356" s="33">
        <f t="shared" si="50"/>
        <v>42</v>
      </c>
      <c r="P356" s="82">
        <v>5</v>
      </c>
      <c r="Q356" s="33">
        <f t="shared" si="51"/>
        <v>70</v>
      </c>
    </row>
    <row r="357" spans="1:17" ht="15.6" customHeight="1" x14ac:dyDescent="0.2">
      <c r="A357" s="10"/>
      <c r="B357" s="35"/>
      <c r="C357" s="35"/>
      <c r="D357" s="15"/>
      <c r="E357" s="23"/>
      <c r="F357" s="23"/>
      <c r="G357" s="23"/>
      <c r="H357" s="23"/>
      <c r="I357" s="3"/>
      <c r="J357" s="3"/>
      <c r="K357" s="3"/>
      <c r="L357" s="42"/>
      <c r="M357" s="8"/>
      <c r="N357" s="61"/>
      <c r="O357" s="8"/>
      <c r="P357" s="54"/>
      <c r="Q357" s="8"/>
    </row>
    <row r="358" spans="1:17" ht="15.6" customHeight="1" x14ac:dyDescent="0.2">
      <c r="A358" s="95"/>
      <c r="C358" s="19"/>
      <c r="D358" s="19"/>
      <c r="E358" s="22"/>
      <c r="F358" s="22"/>
      <c r="G358" s="22"/>
      <c r="H358" s="22"/>
      <c r="I358" s="22"/>
      <c r="J358" s="22"/>
      <c r="K358" s="22"/>
      <c r="L358" s="22"/>
      <c r="M358" s="22"/>
      <c r="N358" s="61"/>
      <c r="O358" s="22"/>
      <c r="P358" s="22"/>
      <c r="Q358" s="22"/>
    </row>
    <row r="359" spans="1:17" ht="15.6" customHeight="1" x14ac:dyDescent="0.2">
      <c r="A359" s="95"/>
      <c r="C359" s="19"/>
      <c r="D359" s="19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spans="1:17" ht="15.6" customHeight="1" x14ac:dyDescent="0.2">
      <c r="A360" s="95"/>
      <c r="C360" s="19"/>
      <c r="D360" s="19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spans="1:17" ht="15.6" customHeight="1" x14ac:dyDescent="0.2">
      <c r="A361" s="95"/>
      <c r="C361" s="19"/>
      <c r="D361" s="19" t="s">
        <v>235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spans="1:17" ht="15.6" customHeight="1" x14ac:dyDescent="0.2">
      <c r="A362" s="95"/>
      <c r="D362" s="15" t="s">
        <v>217</v>
      </c>
      <c r="E362" s="22"/>
      <c r="F362" s="22"/>
      <c r="G362" s="36"/>
      <c r="H362" s="36"/>
      <c r="I362" s="36"/>
      <c r="J362" s="36"/>
      <c r="K362" s="36"/>
      <c r="L362" s="22"/>
      <c r="M362" s="22"/>
      <c r="N362" s="22"/>
      <c r="O362" s="22"/>
      <c r="P362" s="22"/>
      <c r="Q362" s="22"/>
    </row>
    <row r="363" spans="1:17" ht="15.6" customHeight="1" thickBot="1" x14ac:dyDescent="0.25">
      <c r="A363" s="95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ht="15.6" customHeight="1" x14ac:dyDescent="0.2">
      <c r="A364" s="95"/>
      <c r="B364" s="89" t="s">
        <v>137</v>
      </c>
      <c r="C364" s="98" t="s">
        <v>0</v>
      </c>
      <c r="D364" s="98" t="s">
        <v>1</v>
      </c>
      <c r="E364" s="98" t="s">
        <v>3</v>
      </c>
      <c r="F364" s="98" t="s">
        <v>209</v>
      </c>
      <c r="G364" s="98" t="s">
        <v>242</v>
      </c>
      <c r="H364" s="102" t="s">
        <v>206</v>
      </c>
      <c r="I364" s="102" t="s">
        <v>207</v>
      </c>
      <c r="J364" s="102" t="s">
        <v>243</v>
      </c>
      <c r="K364" s="102" t="s">
        <v>208</v>
      </c>
      <c r="L364" s="110" t="s">
        <v>2</v>
      </c>
      <c r="M364" s="111"/>
      <c r="N364" s="111"/>
      <c r="O364" s="111"/>
      <c r="P364" s="111"/>
      <c r="Q364" s="112"/>
    </row>
    <row r="365" spans="1:17" ht="15.6" customHeight="1" x14ac:dyDescent="0.2">
      <c r="A365" s="95"/>
      <c r="B365" s="90"/>
      <c r="C365" s="99"/>
      <c r="D365" s="99"/>
      <c r="E365" s="99"/>
      <c r="F365" s="99"/>
      <c r="G365" s="99"/>
      <c r="H365" s="105"/>
      <c r="I365" s="103"/>
      <c r="J365" s="105"/>
      <c r="K365" s="103"/>
      <c r="L365" s="113" t="s">
        <v>161</v>
      </c>
      <c r="M365" s="114"/>
      <c r="N365" s="113" t="s">
        <v>162</v>
      </c>
      <c r="O365" s="114"/>
      <c r="P365" s="113" t="s">
        <v>163</v>
      </c>
      <c r="Q365" s="115"/>
    </row>
    <row r="366" spans="1:17" ht="15.6" customHeight="1" thickBot="1" x14ac:dyDescent="0.25">
      <c r="A366" s="95"/>
      <c r="B366" s="91"/>
      <c r="C366" s="100"/>
      <c r="D366" s="100"/>
      <c r="E366" s="100"/>
      <c r="F366" s="100"/>
      <c r="G366" s="100"/>
      <c r="H366" s="106"/>
      <c r="I366" s="104"/>
      <c r="J366" s="106"/>
      <c r="K366" s="104"/>
      <c r="L366" s="24" t="s">
        <v>6</v>
      </c>
      <c r="M366" s="25" t="s">
        <v>7</v>
      </c>
      <c r="N366" s="24" t="s">
        <v>6</v>
      </c>
      <c r="O366" s="25" t="s">
        <v>7</v>
      </c>
      <c r="P366" s="24" t="s">
        <v>6</v>
      </c>
      <c r="Q366" s="26" t="s">
        <v>7</v>
      </c>
    </row>
    <row r="367" spans="1:17" ht="15.6" customHeight="1" x14ac:dyDescent="0.2">
      <c r="A367" s="95"/>
      <c r="B367" s="28">
        <v>5001464</v>
      </c>
      <c r="C367" s="28" t="s">
        <v>73</v>
      </c>
      <c r="D367" s="37" t="s">
        <v>81</v>
      </c>
      <c r="E367" s="38">
        <v>8</v>
      </c>
      <c r="F367" s="38" t="s">
        <v>84</v>
      </c>
      <c r="G367" s="38">
        <v>1500</v>
      </c>
      <c r="H367" s="38">
        <v>28</v>
      </c>
      <c r="I367" s="4">
        <v>474.13</v>
      </c>
      <c r="J367" s="4">
        <v>450.42</v>
      </c>
      <c r="K367" s="4">
        <f t="shared" ref="K367:K378" si="52">I367-J367</f>
        <v>23.70999999999998</v>
      </c>
      <c r="L367" s="82">
        <v>1</v>
      </c>
      <c r="M367" s="40">
        <f t="shared" ref="M367:M378" si="53">H367*L367</f>
        <v>28</v>
      </c>
      <c r="N367" s="82">
        <v>3</v>
      </c>
      <c r="O367" s="40">
        <f t="shared" ref="O367:O378" si="54">H367*N367</f>
        <v>84</v>
      </c>
      <c r="P367" s="82">
        <v>5</v>
      </c>
      <c r="Q367" s="40">
        <f t="shared" ref="Q367:Q378" si="55">P367*H367</f>
        <v>140</v>
      </c>
    </row>
    <row r="368" spans="1:17" ht="15.6" customHeight="1" x14ac:dyDescent="0.2">
      <c r="A368" s="95"/>
      <c r="B368" s="28" t="s">
        <v>173</v>
      </c>
      <c r="C368" s="31" t="s">
        <v>74</v>
      </c>
      <c r="D368" s="32" t="s">
        <v>65</v>
      </c>
      <c r="E368" s="33">
        <v>8</v>
      </c>
      <c r="F368" s="33" t="s">
        <v>85</v>
      </c>
      <c r="G368" s="33">
        <v>1800</v>
      </c>
      <c r="H368" s="33">
        <v>28</v>
      </c>
      <c r="I368" s="5">
        <v>519.17999999999995</v>
      </c>
      <c r="J368" s="5">
        <v>493.22</v>
      </c>
      <c r="K368" s="4">
        <f t="shared" si="52"/>
        <v>25.959999999999923</v>
      </c>
      <c r="L368" s="82">
        <v>1</v>
      </c>
      <c r="M368" s="40">
        <f t="shared" si="53"/>
        <v>28</v>
      </c>
      <c r="N368" s="82">
        <v>3</v>
      </c>
      <c r="O368" s="40">
        <f t="shared" si="54"/>
        <v>84</v>
      </c>
      <c r="P368" s="82">
        <v>5</v>
      </c>
      <c r="Q368" s="40">
        <f t="shared" si="55"/>
        <v>140</v>
      </c>
    </row>
    <row r="369" spans="1:17" ht="15.6" customHeight="1" x14ac:dyDescent="0.2">
      <c r="A369" s="95"/>
      <c r="B369" s="28" t="s">
        <v>174</v>
      </c>
      <c r="C369" s="31" t="s">
        <v>75</v>
      </c>
      <c r="D369" s="32" t="s">
        <v>66</v>
      </c>
      <c r="E369" s="33">
        <v>8</v>
      </c>
      <c r="F369" s="33" t="s">
        <v>86</v>
      </c>
      <c r="G369" s="33">
        <v>2000</v>
      </c>
      <c r="H369" s="33">
        <v>28</v>
      </c>
      <c r="I369" s="5">
        <v>542.46</v>
      </c>
      <c r="J369" s="5">
        <v>515.33000000000004</v>
      </c>
      <c r="K369" s="4">
        <f t="shared" si="52"/>
        <v>27.129999999999995</v>
      </c>
      <c r="L369" s="82">
        <v>1</v>
      </c>
      <c r="M369" s="40">
        <f t="shared" si="53"/>
        <v>28</v>
      </c>
      <c r="N369" s="82">
        <v>3</v>
      </c>
      <c r="O369" s="40">
        <f t="shared" si="54"/>
        <v>84</v>
      </c>
      <c r="P369" s="82">
        <v>5</v>
      </c>
      <c r="Q369" s="40">
        <f t="shared" si="55"/>
        <v>140</v>
      </c>
    </row>
    <row r="370" spans="1:17" ht="15.6" customHeight="1" x14ac:dyDescent="0.2">
      <c r="A370" s="95"/>
      <c r="B370" s="28" t="s">
        <v>175</v>
      </c>
      <c r="C370" s="31" t="s">
        <v>76</v>
      </c>
      <c r="D370" s="32" t="s">
        <v>82</v>
      </c>
      <c r="E370" s="33">
        <v>8</v>
      </c>
      <c r="F370" s="33" t="s">
        <v>87</v>
      </c>
      <c r="G370" s="33">
        <v>2500</v>
      </c>
      <c r="H370" s="33">
        <v>26</v>
      </c>
      <c r="I370" s="5">
        <v>629.5</v>
      </c>
      <c r="J370" s="5">
        <v>598.02</v>
      </c>
      <c r="K370" s="4">
        <f t="shared" si="52"/>
        <v>31.480000000000018</v>
      </c>
      <c r="L370" s="82">
        <v>1</v>
      </c>
      <c r="M370" s="40">
        <f t="shared" si="53"/>
        <v>26</v>
      </c>
      <c r="N370" s="82">
        <v>3</v>
      </c>
      <c r="O370" s="40">
        <f t="shared" si="54"/>
        <v>78</v>
      </c>
      <c r="P370" s="82">
        <v>4</v>
      </c>
      <c r="Q370" s="40">
        <f t="shared" si="55"/>
        <v>104</v>
      </c>
    </row>
    <row r="371" spans="1:17" ht="15.6" customHeight="1" x14ac:dyDescent="0.2">
      <c r="A371" s="95"/>
      <c r="B371" s="28" t="s">
        <v>176</v>
      </c>
      <c r="C371" s="31" t="s">
        <v>77</v>
      </c>
      <c r="D371" s="32" t="s">
        <v>69</v>
      </c>
      <c r="E371" s="33">
        <v>9</v>
      </c>
      <c r="F371" s="33" t="s">
        <v>88</v>
      </c>
      <c r="G371" s="33">
        <v>1800</v>
      </c>
      <c r="H371" s="33">
        <v>26</v>
      </c>
      <c r="I371" s="5">
        <v>629.5</v>
      </c>
      <c r="J371" s="5">
        <v>598.02</v>
      </c>
      <c r="K371" s="4">
        <f t="shared" si="52"/>
        <v>31.480000000000018</v>
      </c>
      <c r="L371" s="82">
        <v>1</v>
      </c>
      <c r="M371" s="40">
        <f t="shared" si="53"/>
        <v>26</v>
      </c>
      <c r="N371" s="82">
        <v>3</v>
      </c>
      <c r="O371" s="40">
        <f t="shared" si="54"/>
        <v>78</v>
      </c>
      <c r="P371" s="82">
        <v>4</v>
      </c>
      <c r="Q371" s="40">
        <f t="shared" si="55"/>
        <v>104</v>
      </c>
    </row>
    <row r="372" spans="1:17" ht="15.6" customHeight="1" x14ac:dyDescent="0.2">
      <c r="A372" s="95"/>
      <c r="B372" s="28" t="s">
        <v>177</v>
      </c>
      <c r="C372" s="31" t="s">
        <v>78</v>
      </c>
      <c r="D372" s="32" t="s">
        <v>70</v>
      </c>
      <c r="E372" s="33">
        <v>9</v>
      </c>
      <c r="F372" s="33" t="s">
        <v>85</v>
      </c>
      <c r="G372" s="33">
        <v>2100</v>
      </c>
      <c r="H372" s="33">
        <v>26</v>
      </c>
      <c r="I372" s="5">
        <v>629.5</v>
      </c>
      <c r="J372" s="5">
        <v>598.02</v>
      </c>
      <c r="K372" s="4">
        <f t="shared" si="52"/>
        <v>31.480000000000018</v>
      </c>
      <c r="L372" s="82">
        <v>1</v>
      </c>
      <c r="M372" s="40">
        <f t="shared" si="53"/>
        <v>26</v>
      </c>
      <c r="N372" s="82">
        <v>3</v>
      </c>
      <c r="O372" s="40">
        <f t="shared" si="54"/>
        <v>78</v>
      </c>
      <c r="P372" s="82">
        <v>4</v>
      </c>
      <c r="Q372" s="40">
        <f t="shared" si="55"/>
        <v>104</v>
      </c>
    </row>
    <row r="373" spans="1:17" ht="15.6" customHeight="1" x14ac:dyDescent="0.2">
      <c r="A373" s="95"/>
      <c r="B373" s="28" t="s">
        <v>178</v>
      </c>
      <c r="C373" s="31" t="s">
        <v>79</v>
      </c>
      <c r="D373" s="32" t="s">
        <v>71</v>
      </c>
      <c r="E373" s="33">
        <v>9</v>
      </c>
      <c r="F373" s="33" t="s">
        <v>86</v>
      </c>
      <c r="G373" s="33">
        <v>2400</v>
      </c>
      <c r="H373" s="33">
        <v>26</v>
      </c>
      <c r="I373" s="5">
        <v>629.5</v>
      </c>
      <c r="J373" s="5">
        <v>598.02</v>
      </c>
      <c r="K373" s="4">
        <f t="shared" si="52"/>
        <v>31.480000000000018</v>
      </c>
      <c r="L373" s="82">
        <v>1</v>
      </c>
      <c r="M373" s="40">
        <f t="shared" si="53"/>
        <v>26</v>
      </c>
      <c r="N373" s="82">
        <v>3</v>
      </c>
      <c r="O373" s="40">
        <f t="shared" si="54"/>
        <v>78</v>
      </c>
      <c r="P373" s="82">
        <v>4</v>
      </c>
      <c r="Q373" s="40">
        <f t="shared" si="55"/>
        <v>104</v>
      </c>
    </row>
    <row r="374" spans="1:17" ht="15.6" customHeight="1" x14ac:dyDescent="0.2">
      <c r="A374" s="95"/>
      <c r="B374" s="28" t="s">
        <v>179</v>
      </c>
      <c r="C374" s="31" t="s">
        <v>80</v>
      </c>
      <c r="D374" s="32" t="s">
        <v>83</v>
      </c>
      <c r="E374" s="33">
        <v>9</v>
      </c>
      <c r="F374" s="33" t="s">
        <v>87</v>
      </c>
      <c r="G374" s="33">
        <v>3000</v>
      </c>
      <c r="H374" s="33">
        <v>22</v>
      </c>
      <c r="I374" s="5">
        <v>542.46</v>
      </c>
      <c r="J374" s="5">
        <v>515.33000000000004</v>
      </c>
      <c r="K374" s="4">
        <f t="shared" si="52"/>
        <v>27.129999999999995</v>
      </c>
      <c r="L374" s="82">
        <v>1</v>
      </c>
      <c r="M374" s="40">
        <f t="shared" si="53"/>
        <v>22</v>
      </c>
      <c r="N374" s="82">
        <v>3</v>
      </c>
      <c r="O374" s="40">
        <f t="shared" si="54"/>
        <v>66</v>
      </c>
      <c r="P374" s="82">
        <v>5</v>
      </c>
      <c r="Q374" s="40">
        <f t="shared" si="55"/>
        <v>110</v>
      </c>
    </row>
    <row r="375" spans="1:17" ht="15.6" customHeight="1" x14ac:dyDescent="0.2">
      <c r="A375" s="95"/>
      <c r="B375" s="28" t="s">
        <v>180</v>
      </c>
      <c r="C375" s="31" t="s">
        <v>119</v>
      </c>
      <c r="D375" s="32" t="s">
        <v>148</v>
      </c>
      <c r="E375" s="33">
        <v>10</v>
      </c>
      <c r="F375" s="33" t="s">
        <v>88</v>
      </c>
      <c r="G375" s="33">
        <v>2400</v>
      </c>
      <c r="H375" s="33">
        <v>22</v>
      </c>
      <c r="I375" s="5">
        <v>542.46</v>
      </c>
      <c r="J375" s="5">
        <v>515.33000000000004</v>
      </c>
      <c r="K375" s="4">
        <f t="shared" si="52"/>
        <v>27.129999999999995</v>
      </c>
      <c r="L375" s="82">
        <v>1</v>
      </c>
      <c r="M375" s="40">
        <f t="shared" si="53"/>
        <v>22</v>
      </c>
      <c r="N375" s="82">
        <v>3</v>
      </c>
      <c r="O375" s="40">
        <f t="shared" si="54"/>
        <v>66</v>
      </c>
      <c r="P375" s="82">
        <v>5</v>
      </c>
      <c r="Q375" s="40">
        <f t="shared" si="55"/>
        <v>110</v>
      </c>
    </row>
    <row r="376" spans="1:17" ht="15.6" customHeight="1" x14ac:dyDescent="0.2">
      <c r="A376" s="95"/>
      <c r="B376" s="28" t="s">
        <v>181</v>
      </c>
      <c r="C376" s="31" t="s">
        <v>120</v>
      </c>
      <c r="D376" s="32" t="s">
        <v>72</v>
      </c>
      <c r="E376" s="33">
        <v>10</v>
      </c>
      <c r="F376" s="33" t="s">
        <v>85</v>
      </c>
      <c r="G376" s="33">
        <v>2600</v>
      </c>
      <c r="H376" s="33">
        <v>22</v>
      </c>
      <c r="I376" s="5">
        <v>532.16999999999996</v>
      </c>
      <c r="J376" s="5">
        <v>505.56</v>
      </c>
      <c r="K376" s="4">
        <f t="shared" si="52"/>
        <v>26.609999999999957</v>
      </c>
      <c r="L376" s="82">
        <v>1</v>
      </c>
      <c r="M376" s="40">
        <f t="shared" si="53"/>
        <v>22</v>
      </c>
      <c r="N376" s="82">
        <v>3</v>
      </c>
      <c r="O376" s="40">
        <f t="shared" si="54"/>
        <v>66</v>
      </c>
      <c r="P376" s="82">
        <v>5</v>
      </c>
      <c r="Q376" s="40">
        <f t="shared" si="55"/>
        <v>110</v>
      </c>
    </row>
    <row r="377" spans="1:17" ht="15.6" customHeight="1" x14ac:dyDescent="0.2">
      <c r="A377" s="95"/>
      <c r="B377" s="28" t="s">
        <v>182</v>
      </c>
      <c r="C377" s="31" t="s">
        <v>121</v>
      </c>
      <c r="D377" s="32" t="s">
        <v>149</v>
      </c>
      <c r="E377" s="33">
        <v>10</v>
      </c>
      <c r="F377" s="33" t="s">
        <v>86</v>
      </c>
      <c r="G377" s="33">
        <v>3100</v>
      </c>
      <c r="H377" s="33">
        <v>22</v>
      </c>
      <c r="I377" s="5">
        <v>532.16999999999996</v>
      </c>
      <c r="J377" s="5">
        <v>505.56</v>
      </c>
      <c r="K377" s="4">
        <f t="shared" si="52"/>
        <v>26.609999999999957</v>
      </c>
      <c r="L377" s="82">
        <v>1</v>
      </c>
      <c r="M377" s="40">
        <f t="shared" si="53"/>
        <v>22</v>
      </c>
      <c r="N377" s="82">
        <v>3</v>
      </c>
      <c r="O377" s="40">
        <f t="shared" si="54"/>
        <v>66</v>
      </c>
      <c r="P377" s="82">
        <v>5</v>
      </c>
      <c r="Q377" s="40">
        <f t="shared" si="55"/>
        <v>110</v>
      </c>
    </row>
    <row r="378" spans="1:17" ht="15.6" customHeight="1" x14ac:dyDescent="0.2">
      <c r="A378" s="10"/>
      <c r="B378" s="28" t="s">
        <v>183</v>
      </c>
      <c r="C378" s="31" t="s">
        <v>122</v>
      </c>
      <c r="D378" s="32" t="s">
        <v>150</v>
      </c>
      <c r="E378" s="33">
        <v>10</v>
      </c>
      <c r="F378" s="33" t="s">
        <v>87</v>
      </c>
      <c r="G378" s="33">
        <v>3700</v>
      </c>
      <c r="H378" s="33">
        <v>20</v>
      </c>
      <c r="I378" s="5">
        <v>623.78</v>
      </c>
      <c r="J378" s="5">
        <v>592.59</v>
      </c>
      <c r="K378" s="4">
        <f t="shared" si="52"/>
        <v>31.189999999999941</v>
      </c>
      <c r="L378" s="82">
        <v>1</v>
      </c>
      <c r="M378" s="40">
        <f t="shared" si="53"/>
        <v>20</v>
      </c>
      <c r="N378" s="82">
        <v>3</v>
      </c>
      <c r="O378" s="40">
        <f t="shared" si="54"/>
        <v>60</v>
      </c>
      <c r="P378" s="82">
        <v>4</v>
      </c>
      <c r="Q378" s="40">
        <f t="shared" si="55"/>
        <v>80</v>
      </c>
    </row>
    <row r="379" spans="1:17" ht="15.6" customHeight="1" x14ac:dyDescent="0.2">
      <c r="A379" s="11"/>
      <c r="B379" s="35"/>
      <c r="C379" s="35"/>
      <c r="D379" s="15"/>
      <c r="E379" s="23"/>
      <c r="F379" s="23"/>
      <c r="G379" s="23"/>
      <c r="H379" s="23"/>
      <c r="I379" s="3"/>
      <c r="J379" s="3"/>
      <c r="K379" s="3"/>
      <c r="L379" s="42"/>
      <c r="M379" s="8"/>
      <c r="N379" s="42"/>
      <c r="O379" s="8"/>
      <c r="P379" s="42"/>
      <c r="Q379" s="8"/>
    </row>
    <row r="380" spans="1:17" ht="15.6" customHeight="1" x14ac:dyDescent="0.2">
      <c r="A380" s="10"/>
      <c r="B380" s="35"/>
      <c r="C380" s="35"/>
      <c r="D380" s="15"/>
      <c r="E380" s="23"/>
      <c r="F380" s="23"/>
      <c r="G380" s="23"/>
      <c r="H380" s="23"/>
      <c r="I380" s="3"/>
      <c r="J380" s="3"/>
      <c r="K380" s="3"/>
      <c r="L380" s="42"/>
    </row>
    <row r="381" spans="1:17" ht="15.6" customHeight="1" x14ac:dyDescent="0.2">
      <c r="A381" s="95" t="s">
        <v>241</v>
      </c>
      <c r="B381" s="35"/>
      <c r="C381" s="35"/>
      <c r="D381" s="15"/>
      <c r="E381" s="23"/>
      <c r="F381" s="23"/>
      <c r="G381" s="23"/>
      <c r="H381" s="23"/>
      <c r="I381" s="3"/>
      <c r="J381" s="3"/>
      <c r="K381" s="3"/>
      <c r="L381" s="42"/>
    </row>
    <row r="382" spans="1:17" ht="15.6" customHeight="1" x14ac:dyDescent="0.2">
      <c r="A382" s="95"/>
      <c r="B382" s="35"/>
      <c r="C382" s="35"/>
      <c r="D382" s="15"/>
      <c r="E382" s="23"/>
      <c r="F382" s="23"/>
      <c r="G382" s="23"/>
      <c r="H382" s="23"/>
      <c r="I382" s="3"/>
      <c r="J382" s="3"/>
      <c r="K382" s="3"/>
      <c r="L382" s="42"/>
    </row>
    <row r="383" spans="1:17" ht="15.6" customHeight="1" x14ac:dyDescent="0.2">
      <c r="A383" s="95"/>
      <c r="C383" s="35"/>
      <c r="D383" s="19" t="s">
        <v>234</v>
      </c>
      <c r="E383" s="23"/>
      <c r="F383" s="23"/>
      <c r="G383" s="23"/>
      <c r="H383" s="23"/>
      <c r="I383" s="3"/>
      <c r="J383" s="3"/>
      <c r="K383" s="3"/>
      <c r="L383" s="43"/>
    </row>
    <row r="384" spans="1:17" ht="15.6" customHeight="1" x14ac:dyDescent="0.2">
      <c r="A384" s="95"/>
      <c r="D384" s="15" t="s">
        <v>226</v>
      </c>
      <c r="E384" s="23"/>
      <c r="F384" s="23"/>
      <c r="G384" s="41"/>
      <c r="H384" s="36"/>
      <c r="I384" s="56"/>
      <c r="J384" s="3"/>
      <c r="K384" s="3"/>
      <c r="L384" s="43"/>
    </row>
    <row r="385" spans="1:17" ht="15.6" customHeight="1" thickBot="1" x14ac:dyDescent="0.25">
      <c r="A385" s="95"/>
      <c r="D385" s="15"/>
      <c r="E385" s="23"/>
      <c r="F385" s="23"/>
      <c r="G385" s="23"/>
      <c r="H385" s="23"/>
      <c r="I385" s="3"/>
      <c r="J385" s="3"/>
      <c r="K385" s="3"/>
      <c r="L385" s="43"/>
      <c r="M385" s="8"/>
      <c r="N385" s="8"/>
      <c r="O385" s="8"/>
      <c r="P385" s="8"/>
      <c r="Q385" s="8"/>
    </row>
    <row r="386" spans="1:17" ht="14.1" customHeight="1" x14ac:dyDescent="0.2">
      <c r="A386" s="95"/>
      <c r="B386" s="89" t="s">
        <v>136</v>
      </c>
      <c r="C386" s="98" t="s">
        <v>0</v>
      </c>
      <c r="D386" s="98" t="s">
        <v>1</v>
      </c>
      <c r="E386" s="102" t="s">
        <v>3</v>
      </c>
      <c r="F386" s="102" t="s">
        <v>209</v>
      </c>
      <c r="G386" s="102" t="s">
        <v>242</v>
      </c>
      <c r="H386" s="102" t="s">
        <v>206</v>
      </c>
      <c r="I386" s="102" t="s">
        <v>207</v>
      </c>
      <c r="J386" s="102" t="s">
        <v>243</v>
      </c>
      <c r="K386" s="102" t="s">
        <v>208</v>
      </c>
      <c r="L386" s="110" t="s">
        <v>2</v>
      </c>
      <c r="M386" s="111"/>
      <c r="N386" s="111"/>
      <c r="O386" s="111"/>
      <c r="P386" s="111"/>
      <c r="Q386" s="112"/>
    </row>
    <row r="387" spans="1:17" ht="14.1" customHeight="1" x14ac:dyDescent="0.2">
      <c r="A387" s="95"/>
      <c r="B387" s="90"/>
      <c r="C387" s="99"/>
      <c r="D387" s="99"/>
      <c r="E387" s="105"/>
      <c r="F387" s="105"/>
      <c r="G387" s="105"/>
      <c r="H387" s="105"/>
      <c r="I387" s="105"/>
      <c r="J387" s="105"/>
      <c r="K387" s="105"/>
      <c r="L387" s="113" t="s">
        <v>161</v>
      </c>
      <c r="M387" s="114"/>
      <c r="N387" s="113" t="s">
        <v>162</v>
      </c>
      <c r="O387" s="114"/>
      <c r="P387" s="113" t="s">
        <v>163</v>
      </c>
      <c r="Q387" s="115"/>
    </row>
    <row r="388" spans="1:17" ht="14.1" customHeight="1" thickBot="1" x14ac:dyDescent="0.25">
      <c r="A388" s="95"/>
      <c r="B388" s="91"/>
      <c r="C388" s="100"/>
      <c r="D388" s="100"/>
      <c r="E388" s="106"/>
      <c r="F388" s="106"/>
      <c r="G388" s="106"/>
      <c r="H388" s="106"/>
      <c r="I388" s="106"/>
      <c r="J388" s="106"/>
      <c r="K388" s="106"/>
      <c r="L388" s="24" t="s">
        <v>6</v>
      </c>
      <c r="M388" s="25" t="s">
        <v>7</v>
      </c>
      <c r="N388" s="24" t="s">
        <v>6</v>
      </c>
      <c r="O388" s="25" t="s">
        <v>7</v>
      </c>
      <c r="P388" s="24" t="s">
        <v>6</v>
      </c>
      <c r="Q388" s="26" t="s">
        <v>7</v>
      </c>
    </row>
    <row r="389" spans="1:17" ht="14.1" customHeight="1" x14ac:dyDescent="0.2">
      <c r="A389" s="95"/>
      <c r="B389" s="28">
        <v>5001402</v>
      </c>
      <c r="C389" s="28" t="s">
        <v>123</v>
      </c>
      <c r="D389" s="37" t="s">
        <v>125</v>
      </c>
      <c r="E389" s="38">
        <v>10</v>
      </c>
      <c r="F389" s="38" t="s">
        <v>5</v>
      </c>
      <c r="G389" s="38">
        <v>2600</v>
      </c>
      <c r="H389" s="38">
        <v>21</v>
      </c>
      <c r="I389" s="4">
        <v>580.27</v>
      </c>
      <c r="J389" s="4">
        <v>551.25</v>
      </c>
      <c r="K389" s="4">
        <f>I389-J389</f>
        <v>29.019999999999982</v>
      </c>
      <c r="L389" s="82">
        <v>1</v>
      </c>
      <c r="M389" s="40">
        <f>L389*H389</f>
        <v>21</v>
      </c>
      <c r="N389" s="82">
        <v>3</v>
      </c>
      <c r="O389" s="40">
        <f>H389*N389</f>
        <v>63</v>
      </c>
      <c r="P389" s="82">
        <v>4</v>
      </c>
      <c r="Q389" s="40">
        <f>H389*P389</f>
        <v>84</v>
      </c>
    </row>
    <row r="390" spans="1:17" ht="14.1" customHeight="1" x14ac:dyDescent="0.2">
      <c r="A390" s="95"/>
      <c r="B390" s="31" t="s">
        <v>184</v>
      </c>
      <c r="C390" s="31" t="s">
        <v>124</v>
      </c>
      <c r="D390" s="32" t="s">
        <v>126</v>
      </c>
      <c r="E390" s="33">
        <v>10</v>
      </c>
      <c r="F390" s="33" t="s">
        <v>63</v>
      </c>
      <c r="G390" s="33">
        <v>3100</v>
      </c>
      <c r="H390" s="33">
        <v>21</v>
      </c>
      <c r="I390" s="5">
        <v>625.69000000000005</v>
      </c>
      <c r="J390" s="5">
        <v>594.4</v>
      </c>
      <c r="K390" s="4">
        <f>I390-J390</f>
        <v>31.290000000000077</v>
      </c>
      <c r="L390" s="82">
        <v>1</v>
      </c>
      <c r="M390" s="40">
        <f>L390*H390</f>
        <v>21</v>
      </c>
      <c r="N390" s="82">
        <v>3</v>
      </c>
      <c r="O390" s="40">
        <f>H390*N390</f>
        <v>63</v>
      </c>
      <c r="P390" s="82">
        <v>4</v>
      </c>
      <c r="Q390" s="40">
        <f>H390*P390</f>
        <v>84</v>
      </c>
    </row>
    <row r="391" spans="1:17" ht="15.6" customHeight="1" x14ac:dyDescent="0.2">
      <c r="A391" s="95"/>
      <c r="B391" s="35"/>
      <c r="C391" s="35"/>
      <c r="D391" s="15"/>
      <c r="E391" s="23"/>
      <c r="F391" s="23"/>
      <c r="G391" s="23"/>
      <c r="H391" s="23"/>
      <c r="I391" s="3"/>
      <c r="J391" s="3"/>
    </row>
    <row r="392" spans="1:17" ht="15.6" customHeight="1" x14ac:dyDescent="0.2">
      <c r="A392" s="95"/>
      <c r="B392" s="35"/>
      <c r="C392" s="35"/>
      <c r="D392" s="15"/>
      <c r="E392" s="23"/>
      <c r="F392" s="23"/>
      <c r="G392" s="23"/>
      <c r="H392" s="23"/>
      <c r="I392" s="3"/>
      <c r="J392" s="3"/>
    </row>
    <row r="393" spans="1:17" ht="15.6" customHeight="1" x14ac:dyDescent="0.2">
      <c r="A393" s="95"/>
      <c r="B393" s="35"/>
      <c r="C393" s="35"/>
      <c r="D393" s="15"/>
      <c r="E393" s="23"/>
      <c r="F393" s="23"/>
      <c r="G393" s="23"/>
      <c r="H393" s="23"/>
      <c r="I393" s="3"/>
      <c r="J393" s="3"/>
    </row>
    <row r="394" spans="1:17" ht="15.6" customHeight="1" x14ac:dyDescent="0.2">
      <c r="A394" s="95"/>
      <c r="C394" s="35"/>
      <c r="D394" s="19" t="s">
        <v>232</v>
      </c>
      <c r="E394" s="23"/>
      <c r="F394" s="23"/>
      <c r="G394" s="23"/>
      <c r="H394" s="23"/>
      <c r="I394" s="3"/>
      <c r="J394" s="3"/>
    </row>
    <row r="395" spans="1:17" ht="15.6" customHeight="1" x14ac:dyDescent="0.2">
      <c r="A395" s="95"/>
      <c r="D395" s="15" t="s">
        <v>220</v>
      </c>
      <c r="E395" s="22"/>
      <c r="F395" s="22"/>
      <c r="G395" s="22"/>
      <c r="H395" s="22"/>
      <c r="I395" s="36"/>
      <c r="J395" s="22"/>
    </row>
    <row r="396" spans="1:17" ht="15.6" customHeight="1" thickBot="1" x14ac:dyDescent="0.25">
      <c r="A396" s="95"/>
      <c r="D396" s="15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ht="14.1" customHeight="1" x14ac:dyDescent="0.2">
      <c r="A397" s="95"/>
      <c r="B397" s="89" t="s">
        <v>137</v>
      </c>
      <c r="C397" s="98" t="s">
        <v>0</v>
      </c>
      <c r="D397" s="98" t="s">
        <v>1</v>
      </c>
      <c r="E397" s="102" t="s">
        <v>3</v>
      </c>
      <c r="F397" s="102" t="s">
        <v>209</v>
      </c>
      <c r="G397" s="102" t="s">
        <v>242</v>
      </c>
      <c r="H397" s="102" t="s">
        <v>206</v>
      </c>
      <c r="I397" s="102" t="s">
        <v>207</v>
      </c>
      <c r="J397" s="102" t="s">
        <v>243</v>
      </c>
      <c r="K397" s="102" t="s">
        <v>208</v>
      </c>
      <c r="L397" s="110" t="s">
        <v>2</v>
      </c>
      <c r="M397" s="111"/>
      <c r="N397" s="111"/>
      <c r="O397" s="111"/>
      <c r="P397" s="111"/>
      <c r="Q397" s="112"/>
    </row>
    <row r="398" spans="1:17" ht="14.1" customHeight="1" x14ac:dyDescent="0.2">
      <c r="A398" s="95"/>
      <c r="B398" s="90"/>
      <c r="C398" s="99"/>
      <c r="D398" s="99"/>
      <c r="E398" s="105"/>
      <c r="F398" s="105"/>
      <c r="G398" s="105"/>
      <c r="H398" s="105"/>
      <c r="I398" s="105"/>
      <c r="J398" s="105"/>
      <c r="K398" s="105"/>
      <c r="L398" s="113" t="s">
        <v>161</v>
      </c>
      <c r="M398" s="114"/>
      <c r="N398" s="113" t="s">
        <v>162</v>
      </c>
      <c r="O398" s="114"/>
      <c r="P398" s="113" t="s">
        <v>163</v>
      </c>
      <c r="Q398" s="115"/>
    </row>
    <row r="399" spans="1:17" ht="14.1" customHeight="1" thickBot="1" x14ac:dyDescent="0.25">
      <c r="A399" s="95"/>
      <c r="B399" s="91"/>
      <c r="C399" s="100"/>
      <c r="D399" s="100"/>
      <c r="E399" s="106"/>
      <c r="F399" s="106"/>
      <c r="G399" s="106"/>
      <c r="H399" s="106"/>
      <c r="I399" s="106"/>
      <c r="J399" s="106"/>
      <c r="K399" s="106"/>
      <c r="L399" s="63" t="s">
        <v>6</v>
      </c>
      <c r="M399" s="87" t="s">
        <v>7</v>
      </c>
      <c r="N399" s="24" t="s">
        <v>6</v>
      </c>
      <c r="O399" s="87" t="s">
        <v>7</v>
      </c>
      <c r="P399" s="24" t="s">
        <v>6</v>
      </c>
      <c r="Q399" s="26" t="s">
        <v>7</v>
      </c>
    </row>
    <row r="400" spans="1:17" ht="14.1" customHeight="1" x14ac:dyDescent="0.2">
      <c r="A400" s="95"/>
      <c r="B400" s="28">
        <v>5001421</v>
      </c>
      <c r="C400" s="28" t="s">
        <v>89</v>
      </c>
      <c r="D400" s="37" t="s">
        <v>95</v>
      </c>
      <c r="E400" s="38">
        <v>8</v>
      </c>
      <c r="F400" s="38" t="s">
        <v>5</v>
      </c>
      <c r="G400" s="38">
        <v>1900</v>
      </c>
      <c r="H400" s="38">
        <v>28</v>
      </c>
      <c r="I400" s="4">
        <v>415.34</v>
      </c>
      <c r="J400" s="4">
        <v>394.57</v>
      </c>
      <c r="K400" s="4">
        <f>I400-J400</f>
        <v>20.769999999999982</v>
      </c>
      <c r="L400" s="83">
        <v>2</v>
      </c>
      <c r="M400" s="40">
        <f>H400*L400</f>
        <v>56</v>
      </c>
      <c r="N400" s="83">
        <v>4</v>
      </c>
      <c r="O400" s="40">
        <f>H400*N400</f>
        <v>112</v>
      </c>
      <c r="P400" s="83">
        <v>6</v>
      </c>
      <c r="Q400" s="40">
        <f>P400*H400</f>
        <v>168</v>
      </c>
    </row>
    <row r="401" spans="1:17" ht="14.1" customHeight="1" x14ac:dyDescent="0.2">
      <c r="A401" s="95"/>
      <c r="B401" s="28" t="s">
        <v>185</v>
      </c>
      <c r="C401" s="31" t="s">
        <v>90</v>
      </c>
      <c r="D401" s="32" t="s">
        <v>96</v>
      </c>
      <c r="E401" s="33">
        <v>8</v>
      </c>
      <c r="F401" s="33" t="s">
        <v>67</v>
      </c>
      <c r="G401" s="33">
        <v>2480</v>
      </c>
      <c r="H401" s="33">
        <v>28</v>
      </c>
      <c r="I401" s="5">
        <v>471.08</v>
      </c>
      <c r="J401" s="5">
        <v>447.52</v>
      </c>
      <c r="K401" s="4">
        <f t="shared" ref="K401:K405" si="56">I401-J401</f>
        <v>23.560000000000002</v>
      </c>
      <c r="L401" s="83">
        <v>2</v>
      </c>
      <c r="M401" s="40">
        <f t="shared" ref="M401:M405" si="57">H401*L401</f>
        <v>56</v>
      </c>
      <c r="N401" s="83">
        <v>4</v>
      </c>
      <c r="O401" s="40">
        <f t="shared" ref="O401:O405" si="58">H401*N401</f>
        <v>112</v>
      </c>
      <c r="P401" s="83">
        <v>6</v>
      </c>
      <c r="Q401" s="40">
        <f t="shared" ref="Q401:Q405" si="59">P401*H401</f>
        <v>168</v>
      </c>
    </row>
    <row r="402" spans="1:17" ht="14.1" customHeight="1" x14ac:dyDescent="0.2">
      <c r="A402" s="95"/>
      <c r="B402" s="28" t="s">
        <v>186</v>
      </c>
      <c r="C402" s="31" t="s">
        <v>130</v>
      </c>
      <c r="D402" s="32" t="s">
        <v>139</v>
      </c>
      <c r="E402" s="33">
        <v>9</v>
      </c>
      <c r="F402" s="33" t="s">
        <v>5</v>
      </c>
      <c r="G402" s="33">
        <v>2170</v>
      </c>
      <c r="H402" s="33">
        <v>28</v>
      </c>
      <c r="I402" s="5">
        <v>552.39</v>
      </c>
      <c r="J402" s="5">
        <v>524.77</v>
      </c>
      <c r="K402" s="4">
        <f t="shared" si="56"/>
        <v>27.620000000000005</v>
      </c>
      <c r="L402" s="83">
        <v>1</v>
      </c>
      <c r="M402" s="40">
        <f t="shared" si="57"/>
        <v>28</v>
      </c>
      <c r="N402" s="83">
        <v>3</v>
      </c>
      <c r="O402" s="40">
        <f t="shared" si="58"/>
        <v>84</v>
      </c>
      <c r="P402" s="83">
        <v>5</v>
      </c>
      <c r="Q402" s="40">
        <f t="shared" si="59"/>
        <v>140</v>
      </c>
    </row>
    <row r="403" spans="1:17" ht="14.1" customHeight="1" x14ac:dyDescent="0.2">
      <c r="A403" s="95"/>
      <c r="B403" s="28" t="s">
        <v>187</v>
      </c>
      <c r="C403" s="31" t="s">
        <v>131</v>
      </c>
      <c r="D403" s="32" t="s">
        <v>140</v>
      </c>
      <c r="E403" s="33">
        <v>9</v>
      </c>
      <c r="F403" s="33" t="s">
        <v>67</v>
      </c>
      <c r="G403" s="33">
        <v>2800</v>
      </c>
      <c r="H403" s="33">
        <v>28</v>
      </c>
      <c r="I403" s="5">
        <v>552.39</v>
      </c>
      <c r="J403" s="5">
        <v>524.77</v>
      </c>
      <c r="K403" s="4">
        <f t="shared" si="56"/>
        <v>27.620000000000005</v>
      </c>
      <c r="L403" s="83">
        <v>1</v>
      </c>
      <c r="M403" s="40">
        <f t="shared" si="57"/>
        <v>28</v>
      </c>
      <c r="N403" s="83">
        <v>3</v>
      </c>
      <c r="O403" s="40">
        <f t="shared" si="58"/>
        <v>84</v>
      </c>
      <c r="P403" s="83">
        <v>5</v>
      </c>
      <c r="Q403" s="40">
        <f t="shared" si="59"/>
        <v>140</v>
      </c>
    </row>
    <row r="404" spans="1:17" ht="14.1" customHeight="1" x14ac:dyDescent="0.2">
      <c r="A404" s="95"/>
      <c r="B404" s="28" t="s">
        <v>188</v>
      </c>
      <c r="C404" s="31" t="s">
        <v>93</v>
      </c>
      <c r="D404" s="32" t="s">
        <v>97</v>
      </c>
      <c r="E404" s="33">
        <v>10</v>
      </c>
      <c r="F404" s="33" t="s">
        <v>5</v>
      </c>
      <c r="G404" s="33">
        <v>2890</v>
      </c>
      <c r="H404" s="33">
        <v>28</v>
      </c>
      <c r="I404" s="5">
        <v>589.04</v>
      </c>
      <c r="J404" s="5">
        <v>559.58000000000004</v>
      </c>
      <c r="K404" s="4">
        <f t="shared" si="56"/>
        <v>29.459999999999923</v>
      </c>
      <c r="L404" s="83">
        <v>1</v>
      </c>
      <c r="M404" s="40">
        <f t="shared" si="57"/>
        <v>28</v>
      </c>
      <c r="N404" s="83">
        <v>3</v>
      </c>
      <c r="O404" s="40">
        <f t="shared" si="58"/>
        <v>84</v>
      </c>
      <c r="P404" s="83">
        <v>4</v>
      </c>
      <c r="Q404" s="40">
        <f t="shared" si="59"/>
        <v>112</v>
      </c>
    </row>
    <row r="405" spans="1:17" ht="14.1" customHeight="1" x14ac:dyDescent="0.2">
      <c r="A405" s="95"/>
      <c r="B405" s="28" t="s">
        <v>189</v>
      </c>
      <c r="C405" s="31" t="s">
        <v>94</v>
      </c>
      <c r="D405" s="32" t="s">
        <v>98</v>
      </c>
      <c r="E405" s="33">
        <v>10</v>
      </c>
      <c r="F405" s="33" t="s">
        <v>67</v>
      </c>
      <c r="G405" s="33">
        <v>4150</v>
      </c>
      <c r="H405" s="33">
        <v>28</v>
      </c>
      <c r="I405" s="5">
        <v>589.04</v>
      </c>
      <c r="J405" s="5">
        <v>559.58000000000004</v>
      </c>
      <c r="K405" s="4">
        <f t="shared" si="56"/>
        <v>29.459999999999923</v>
      </c>
      <c r="L405" s="83">
        <v>1</v>
      </c>
      <c r="M405" s="40">
        <f t="shared" si="57"/>
        <v>28</v>
      </c>
      <c r="N405" s="83">
        <v>3</v>
      </c>
      <c r="O405" s="40">
        <f t="shared" si="58"/>
        <v>84</v>
      </c>
      <c r="P405" s="83">
        <v>4</v>
      </c>
      <c r="Q405" s="40">
        <f t="shared" si="59"/>
        <v>112</v>
      </c>
    </row>
    <row r="406" spans="1:17" ht="14.1" customHeight="1" x14ac:dyDescent="0.2">
      <c r="A406" s="95"/>
      <c r="B406" s="35"/>
      <c r="C406" s="35"/>
      <c r="D406" s="15"/>
      <c r="E406" s="23"/>
      <c r="F406" s="23"/>
      <c r="G406" s="23"/>
      <c r="H406" s="23"/>
      <c r="I406" s="3"/>
      <c r="J406" s="3"/>
      <c r="K406" s="3"/>
      <c r="L406" s="42"/>
      <c r="M406" s="8"/>
      <c r="N406" s="42"/>
      <c r="O406" s="8"/>
      <c r="P406" s="42"/>
      <c r="Q406" s="8"/>
    </row>
    <row r="407" spans="1:17" ht="15.6" customHeight="1" x14ac:dyDescent="0.2">
      <c r="A407" s="95"/>
      <c r="B407" s="35"/>
      <c r="C407" s="35"/>
      <c r="D407" s="15"/>
      <c r="E407" s="23"/>
      <c r="F407" s="23"/>
      <c r="G407" s="23"/>
      <c r="H407" s="23"/>
      <c r="I407" s="3"/>
      <c r="J407" s="3"/>
    </row>
    <row r="408" spans="1:17" ht="15.6" customHeight="1" x14ac:dyDescent="0.2">
      <c r="A408" s="95"/>
      <c r="B408" s="35"/>
      <c r="C408" s="35"/>
      <c r="D408" s="15"/>
      <c r="E408" s="23"/>
      <c r="F408" s="23"/>
      <c r="G408" s="23"/>
      <c r="H408" s="23"/>
      <c r="I408" s="3"/>
      <c r="J408" s="3"/>
    </row>
    <row r="409" spans="1:17" ht="15.6" customHeight="1" x14ac:dyDescent="0.2">
      <c r="A409" s="95"/>
      <c r="B409" s="35"/>
      <c r="C409" s="35"/>
      <c r="D409" s="15"/>
      <c r="E409" s="23"/>
      <c r="F409" s="23"/>
      <c r="G409" s="23"/>
      <c r="H409" s="23"/>
      <c r="I409" s="3"/>
      <c r="J409" s="3"/>
    </row>
    <row r="410" spans="1:17" ht="15.6" customHeight="1" x14ac:dyDescent="0.2">
      <c r="A410" s="95"/>
      <c r="B410" s="35"/>
      <c r="C410" s="35"/>
      <c r="D410" s="15"/>
      <c r="E410" s="23"/>
      <c r="F410" s="23"/>
      <c r="G410" s="23"/>
      <c r="H410" s="23"/>
      <c r="I410" s="3"/>
      <c r="J410" s="3"/>
    </row>
    <row r="411" spans="1:17" ht="15.6" customHeight="1" x14ac:dyDescent="0.2">
      <c r="A411" s="95"/>
      <c r="C411" s="58"/>
      <c r="D411" s="19" t="s">
        <v>233</v>
      </c>
      <c r="E411" s="59"/>
      <c r="F411" s="59"/>
      <c r="G411" s="59"/>
      <c r="H411" s="59"/>
      <c r="I411" s="59"/>
      <c r="J411" s="59"/>
    </row>
    <row r="412" spans="1:17" ht="15.6" customHeight="1" x14ac:dyDescent="0.2">
      <c r="A412" s="95"/>
      <c r="D412" s="15" t="s">
        <v>221</v>
      </c>
      <c r="E412" s="22"/>
      <c r="F412" s="22"/>
      <c r="G412" s="22"/>
      <c r="H412" s="22"/>
      <c r="I412" s="36"/>
      <c r="J412" s="22"/>
      <c r="K412" s="22"/>
      <c r="L412" s="22"/>
      <c r="M412" s="22"/>
      <c r="N412" s="22"/>
      <c r="O412" s="22"/>
      <c r="P412" s="22"/>
      <c r="Q412" s="22"/>
    </row>
    <row r="413" spans="1:17" ht="15.6" customHeight="1" thickBot="1" x14ac:dyDescent="0.25">
      <c r="A413" s="95"/>
      <c r="D413" s="15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ht="14.1" customHeight="1" x14ac:dyDescent="0.2">
      <c r="A414" s="95"/>
      <c r="B414" s="89" t="s">
        <v>137</v>
      </c>
      <c r="C414" s="98" t="s">
        <v>0</v>
      </c>
      <c r="D414" s="98" t="s">
        <v>1</v>
      </c>
      <c r="E414" s="102" t="s">
        <v>3</v>
      </c>
      <c r="F414" s="102" t="s">
        <v>209</v>
      </c>
      <c r="G414" s="102" t="s">
        <v>242</v>
      </c>
      <c r="H414" s="102" t="s">
        <v>206</v>
      </c>
      <c r="I414" s="102" t="s">
        <v>207</v>
      </c>
      <c r="J414" s="102" t="s">
        <v>243</v>
      </c>
      <c r="K414" s="102" t="s">
        <v>208</v>
      </c>
      <c r="L414" s="110" t="s">
        <v>2</v>
      </c>
      <c r="M414" s="111"/>
      <c r="N414" s="111"/>
      <c r="O414" s="111"/>
      <c r="P414" s="111"/>
      <c r="Q414" s="112"/>
    </row>
    <row r="415" spans="1:17" ht="14.1" customHeight="1" x14ac:dyDescent="0.2">
      <c r="A415" s="95"/>
      <c r="B415" s="90"/>
      <c r="C415" s="99"/>
      <c r="D415" s="99"/>
      <c r="E415" s="105"/>
      <c r="F415" s="105"/>
      <c r="G415" s="105"/>
      <c r="H415" s="105"/>
      <c r="I415" s="105"/>
      <c r="J415" s="105"/>
      <c r="K415" s="105"/>
      <c r="L415" s="113" t="s">
        <v>161</v>
      </c>
      <c r="M415" s="114"/>
      <c r="N415" s="113" t="s">
        <v>162</v>
      </c>
      <c r="O415" s="114"/>
      <c r="P415" s="113" t="s">
        <v>163</v>
      </c>
      <c r="Q415" s="115"/>
    </row>
    <row r="416" spans="1:17" ht="14.1" customHeight="1" thickBot="1" x14ac:dyDescent="0.25">
      <c r="A416" s="95"/>
      <c r="B416" s="91"/>
      <c r="C416" s="100"/>
      <c r="D416" s="100"/>
      <c r="E416" s="106"/>
      <c r="F416" s="106"/>
      <c r="G416" s="106"/>
      <c r="H416" s="106"/>
      <c r="I416" s="106"/>
      <c r="J416" s="106"/>
      <c r="K416" s="106"/>
      <c r="L416" s="24" t="s">
        <v>6</v>
      </c>
      <c r="M416" s="25" t="s">
        <v>7</v>
      </c>
      <c r="N416" s="24" t="s">
        <v>6</v>
      </c>
      <c r="O416" s="25" t="s">
        <v>7</v>
      </c>
      <c r="P416" s="24" t="s">
        <v>6</v>
      </c>
      <c r="Q416" s="26" t="s">
        <v>7</v>
      </c>
    </row>
    <row r="417" spans="1:17" ht="14.1" customHeight="1" x14ac:dyDescent="0.2">
      <c r="A417" s="95"/>
      <c r="B417" s="28">
        <v>5001406</v>
      </c>
      <c r="C417" s="28" t="s">
        <v>14</v>
      </c>
      <c r="D417" s="37" t="s">
        <v>138</v>
      </c>
      <c r="E417" s="38">
        <v>8</v>
      </c>
      <c r="F417" s="38" t="s">
        <v>5</v>
      </c>
      <c r="G417" s="38">
        <v>2099</v>
      </c>
      <c r="H417" s="38">
        <v>28</v>
      </c>
      <c r="I417" s="4">
        <v>483.56</v>
      </c>
      <c r="J417" s="4">
        <v>459.38</v>
      </c>
      <c r="K417" s="4">
        <f>I417-J417</f>
        <v>24.180000000000007</v>
      </c>
      <c r="L417" s="83">
        <v>1</v>
      </c>
      <c r="M417" s="40">
        <f>H417*L417</f>
        <v>28</v>
      </c>
      <c r="N417" s="83">
        <v>3</v>
      </c>
      <c r="O417" s="40">
        <f>N417*H417</f>
        <v>84</v>
      </c>
      <c r="P417" s="83">
        <v>5</v>
      </c>
      <c r="Q417" s="40">
        <f>P417*H417</f>
        <v>140</v>
      </c>
    </row>
    <row r="418" spans="1:17" ht="14.1" customHeight="1" x14ac:dyDescent="0.2">
      <c r="A418" s="95"/>
      <c r="B418" s="31" t="s">
        <v>190</v>
      </c>
      <c r="C418" s="31" t="s">
        <v>15</v>
      </c>
      <c r="D418" s="32" t="s">
        <v>99</v>
      </c>
      <c r="E418" s="33">
        <v>8</v>
      </c>
      <c r="F418" s="33" t="s">
        <v>13</v>
      </c>
      <c r="G418" s="33">
        <v>2499</v>
      </c>
      <c r="H418" s="33">
        <v>28</v>
      </c>
      <c r="I418" s="4">
        <v>483.56</v>
      </c>
      <c r="J418" s="5">
        <v>459.38</v>
      </c>
      <c r="K418" s="4">
        <f t="shared" ref="K418:K426" si="60">I418-J418</f>
        <v>24.180000000000007</v>
      </c>
      <c r="L418" s="83">
        <v>1</v>
      </c>
      <c r="M418" s="40">
        <f t="shared" ref="M418:M426" si="61">H418*L418</f>
        <v>28</v>
      </c>
      <c r="N418" s="83">
        <v>3</v>
      </c>
      <c r="O418" s="40">
        <f t="shared" ref="O418:O426" si="62">N418*H418</f>
        <v>84</v>
      </c>
      <c r="P418" s="83">
        <v>5</v>
      </c>
      <c r="Q418" s="40">
        <f t="shared" ref="Q418:Q426" si="63">P418*H418</f>
        <v>140</v>
      </c>
    </row>
    <row r="419" spans="1:17" ht="14.1" customHeight="1" x14ac:dyDescent="0.2">
      <c r="A419" s="95"/>
      <c r="B419" s="31" t="s">
        <v>191</v>
      </c>
      <c r="C419" s="31" t="s">
        <v>91</v>
      </c>
      <c r="D419" s="32" t="s">
        <v>100</v>
      </c>
      <c r="E419" s="33">
        <v>9</v>
      </c>
      <c r="F419" s="33" t="s">
        <v>68</v>
      </c>
      <c r="G419" s="33">
        <v>1590</v>
      </c>
      <c r="H419" s="33">
        <v>32</v>
      </c>
      <c r="I419" s="5">
        <v>439.02</v>
      </c>
      <c r="J419" s="5">
        <v>417.06</v>
      </c>
      <c r="K419" s="4">
        <f t="shared" si="60"/>
        <v>21.95999999999998</v>
      </c>
      <c r="L419" s="83">
        <v>2</v>
      </c>
      <c r="M419" s="40">
        <f t="shared" si="61"/>
        <v>64</v>
      </c>
      <c r="N419" s="83">
        <v>4</v>
      </c>
      <c r="O419" s="40">
        <f t="shared" si="62"/>
        <v>128</v>
      </c>
      <c r="P419" s="83">
        <v>6</v>
      </c>
      <c r="Q419" s="40">
        <f t="shared" si="63"/>
        <v>192</v>
      </c>
    </row>
    <row r="420" spans="1:17" ht="14.1" customHeight="1" x14ac:dyDescent="0.2">
      <c r="A420" s="95"/>
      <c r="B420" s="31" t="s">
        <v>192</v>
      </c>
      <c r="C420" s="31" t="s">
        <v>92</v>
      </c>
      <c r="D420" s="32" t="s">
        <v>101</v>
      </c>
      <c r="E420" s="33">
        <v>9</v>
      </c>
      <c r="F420" s="33" t="s">
        <v>62</v>
      </c>
      <c r="G420" s="33">
        <v>1750</v>
      </c>
      <c r="H420" s="33">
        <v>21</v>
      </c>
      <c r="I420" s="5">
        <v>292.8</v>
      </c>
      <c r="J420" s="5">
        <v>278.16000000000003</v>
      </c>
      <c r="K420" s="4">
        <f t="shared" si="60"/>
        <v>14.639999999999986</v>
      </c>
      <c r="L420" s="83">
        <v>3</v>
      </c>
      <c r="M420" s="40">
        <f t="shared" si="61"/>
        <v>63</v>
      </c>
      <c r="N420" s="83">
        <v>6</v>
      </c>
      <c r="O420" s="40">
        <f t="shared" si="62"/>
        <v>126</v>
      </c>
      <c r="P420" s="83">
        <v>9</v>
      </c>
      <c r="Q420" s="40">
        <f t="shared" si="63"/>
        <v>189</v>
      </c>
    </row>
    <row r="421" spans="1:17" ht="14.1" customHeight="1" x14ac:dyDescent="0.2">
      <c r="A421" s="95"/>
      <c r="B421" s="31" t="s">
        <v>193</v>
      </c>
      <c r="C421" s="31" t="s">
        <v>132</v>
      </c>
      <c r="D421" s="32" t="s">
        <v>139</v>
      </c>
      <c r="E421" s="33">
        <v>9</v>
      </c>
      <c r="F421" s="33" t="s">
        <v>5</v>
      </c>
      <c r="G421" s="33">
        <v>2899</v>
      </c>
      <c r="H421" s="33">
        <v>28</v>
      </c>
      <c r="I421" s="5">
        <v>577.78</v>
      </c>
      <c r="J421" s="5">
        <v>548.89</v>
      </c>
      <c r="K421" s="4">
        <f t="shared" si="60"/>
        <v>28.889999999999986</v>
      </c>
      <c r="L421" s="83">
        <v>1</v>
      </c>
      <c r="M421" s="40">
        <f t="shared" si="61"/>
        <v>28</v>
      </c>
      <c r="N421" s="83">
        <v>3</v>
      </c>
      <c r="O421" s="40">
        <f t="shared" si="62"/>
        <v>84</v>
      </c>
      <c r="P421" s="83">
        <v>4</v>
      </c>
      <c r="Q421" s="40">
        <f t="shared" si="63"/>
        <v>112</v>
      </c>
    </row>
    <row r="422" spans="1:17" ht="14.1" customHeight="1" x14ac:dyDescent="0.2">
      <c r="A422" s="95"/>
      <c r="B422" s="31" t="s">
        <v>194</v>
      </c>
      <c r="C422" s="31" t="s">
        <v>133</v>
      </c>
      <c r="D422" s="32" t="s">
        <v>140</v>
      </c>
      <c r="E422" s="33">
        <v>9</v>
      </c>
      <c r="F422" s="33" t="s">
        <v>67</v>
      </c>
      <c r="G422" s="33">
        <v>2899</v>
      </c>
      <c r="H422" s="33">
        <v>28</v>
      </c>
      <c r="I422" s="5">
        <v>577.78</v>
      </c>
      <c r="J422" s="5">
        <v>548.89</v>
      </c>
      <c r="K422" s="4">
        <f t="shared" si="60"/>
        <v>28.889999999999986</v>
      </c>
      <c r="L422" s="83">
        <v>1</v>
      </c>
      <c r="M422" s="40">
        <f t="shared" si="61"/>
        <v>28</v>
      </c>
      <c r="N422" s="83">
        <v>3</v>
      </c>
      <c r="O422" s="40">
        <f t="shared" si="62"/>
        <v>84</v>
      </c>
      <c r="P422" s="83">
        <v>4</v>
      </c>
      <c r="Q422" s="40">
        <f t="shared" si="63"/>
        <v>112</v>
      </c>
    </row>
    <row r="423" spans="1:17" ht="14.1" customHeight="1" x14ac:dyDescent="0.2">
      <c r="A423" s="95"/>
      <c r="B423" s="31" t="s">
        <v>195</v>
      </c>
      <c r="C423" s="31" t="s">
        <v>134</v>
      </c>
      <c r="D423" s="32" t="s">
        <v>141</v>
      </c>
      <c r="E423" s="33">
        <v>10</v>
      </c>
      <c r="F423" s="33" t="s">
        <v>62</v>
      </c>
      <c r="G423" s="33">
        <v>2099</v>
      </c>
      <c r="H423" s="33">
        <v>21</v>
      </c>
      <c r="I423" s="5">
        <v>440.15</v>
      </c>
      <c r="J423" s="5">
        <v>418.14</v>
      </c>
      <c r="K423" s="4">
        <f t="shared" si="60"/>
        <v>22.009999999999991</v>
      </c>
      <c r="L423" s="83">
        <v>2</v>
      </c>
      <c r="M423" s="40">
        <f t="shared" si="61"/>
        <v>42</v>
      </c>
      <c r="N423" s="83">
        <v>4</v>
      </c>
      <c r="O423" s="40">
        <f t="shared" si="62"/>
        <v>84</v>
      </c>
      <c r="P423" s="83">
        <v>6</v>
      </c>
      <c r="Q423" s="40">
        <f t="shared" si="63"/>
        <v>126</v>
      </c>
    </row>
    <row r="424" spans="1:17" ht="14.1" customHeight="1" x14ac:dyDescent="0.2">
      <c r="A424" s="95"/>
      <c r="B424" s="31" t="s">
        <v>196</v>
      </c>
      <c r="C424" s="31" t="s">
        <v>102</v>
      </c>
      <c r="D424" s="32" t="s">
        <v>97</v>
      </c>
      <c r="E424" s="33">
        <v>10</v>
      </c>
      <c r="F424" s="33" t="s">
        <v>5</v>
      </c>
      <c r="G424" s="33">
        <v>3299</v>
      </c>
      <c r="H424" s="33">
        <v>26</v>
      </c>
      <c r="I424" s="5">
        <v>493.46</v>
      </c>
      <c r="J424" s="5">
        <v>468.78</v>
      </c>
      <c r="K424" s="4">
        <f t="shared" si="60"/>
        <v>24.680000000000007</v>
      </c>
      <c r="L424" s="83">
        <v>1</v>
      </c>
      <c r="M424" s="40">
        <f t="shared" si="61"/>
        <v>26</v>
      </c>
      <c r="N424" s="83">
        <v>3</v>
      </c>
      <c r="O424" s="40">
        <f t="shared" si="62"/>
        <v>78</v>
      </c>
      <c r="P424" s="83">
        <v>5</v>
      </c>
      <c r="Q424" s="40">
        <f t="shared" si="63"/>
        <v>130</v>
      </c>
    </row>
    <row r="425" spans="1:17" ht="14.1" customHeight="1" x14ac:dyDescent="0.2">
      <c r="A425" s="95"/>
      <c r="B425" s="31" t="s">
        <v>197</v>
      </c>
      <c r="C425" s="31" t="s">
        <v>103</v>
      </c>
      <c r="D425" s="32" t="s">
        <v>98</v>
      </c>
      <c r="E425" s="33">
        <v>10</v>
      </c>
      <c r="F425" s="33" t="s">
        <v>67</v>
      </c>
      <c r="G425" s="33">
        <v>4499</v>
      </c>
      <c r="H425" s="33">
        <v>26</v>
      </c>
      <c r="I425" s="5">
        <v>493.46</v>
      </c>
      <c r="J425" s="5">
        <v>468.78</v>
      </c>
      <c r="K425" s="4">
        <f t="shared" si="60"/>
        <v>24.680000000000007</v>
      </c>
      <c r="L425" s="83">
        <v>1</v>
      </c>
      <c r="M425" s="40">
        <f t="shared" si="61"/>
        <v>26</v>
      </c>
      <c r="N425" s="83">
        <v>3</v>
      </c>
      <c r="O425" s="40">
        <f t="shared" si="62"/>
        <v>78</v>
      </c>
      <c r="P425" s="83">
        <v>5</v>
      </c>
      <c r="Q425" s="40">
        <f t="shared" si="63"/>
        <v>130</v>
      </c>
    </row>
    <row r="426" spans="1:17" ht="14.1" customHeight="1" x14ac:dyDescent="0.2">
      <c r="A426" s="95"/>
      <c r="B426" s="31" t="s">
        <v>198</v>
      </c>
      <c r="C426" s="31" t="s">
        <v>135</v>
      </c>
      <c r="D426" s="32" t="s">
        <v>142</v>
      </c>
      <c r="E426" s="33">
        <v>10</v>
      </c>
      <c r="F426" s="33" t="s">
        <v>104</v>
      </c>
      <c r="G426" s="33">
        <v>3260</v>
      </c>
      <c r="H426" s="33">
        <v>14</v>
      </c>
      <c r="I426" s="5">
        <v>385.21</v>
      </c>
      <c r="J426" s="5">
        <v>365.94</v>
      </c>
      <c r="K426" s="4">
        <f t="shared" si="60"/>
        <v>19.269999999999982</v>
      </c>
      <c r="L426" s="83">
        <v>2</v>
      </c>
      <c r="M426" s="40">
        <f t="shared" si="61"/>
        <v>28</v>
      </c>
      <c r="N426" s="83">
        <v>4</v>
      </c>
      <c r="O426" s="40">
        <f t="shared" si="62"/>
        <v>56</v>
      </c>
      <c r="P426" s="83">
        <v>7</v>
      </c>
      <c r="Q426" s="40">
        <f t="shared" si="63"/>
        <v>98</v>
      </c>
    </row>
    <row r="427" spans="1:17" ht="14.1" customHeight="1" x14ac:dyDescent="0.2">
      <c r="A427" s="11"/>
      <c r="B427" s="35"/>
      <c r="C427" s="35"/>
      <c r="D427" s="15"/>
      <c r="E427" s="23"/>
      <c r="F427" s="23"/>
      <c r="G427" s="23"/>
      <c r="H427" s="23"/>
      <c r="I427" s="3"/>
      <c r="J427" s="3"/>
      <c r="K427" s="3"/>
      <c r="L427" s="42"/>
      <c r="M427" s="8"/>
      <c r="N427" s="42"/>
      <c r="O427" s="8"/>
      <c r="P427" s="42"/>
      <c r="Q427" s="8"/>
    </row>
    <row r="428" spans="1:17" ht="14.1" customHeight="1" x14ac:dyDescent="0.2">
      <c r="A428" s="11"/>
      <c r="B428" s="35"/>
      <c r="C428" s="35"/>
      <c r="D428" s="15"/>
      <c r="E428" s="23"/>
      <c r="F428" s="23"/>
      <c r="G428" s="23"/>
      <c r="H428" s="23"/>
      <c r="I428" s="3"/>
      <c r="J428" s="3"/>
      <c r="K428" s="3"/>
      <c r="L428" s="42"/>
      <c r="M428" s="8"/>
      <c r="N428" s="42"/>
      <c r="O428" s="8"/>
      <c r="P428" s="42"/>
      <c r="Q428" s="8"/>
    </row>
    <row r="429" spans="1:17" ht="14.1" customHeight="1" x14ac:dyDescent="0.2">
      <c r="A429" s="11"/>
      <c r="B429" s="53"/>
      <c r="C429" s="35"/>
      <c r="D429" s="15"/>
      <c r="E429" s="23"/>
      <c r="F429" s="23"/>
      <c r="G429" s="23"/>
      <c r="H429" s="23"/>
      <c r="I429" s="3"/>
      <c r="J429" s="3"/>
      <c r="K429" s="3"/>
      <c r="L429" s="42"/>
      <c r="M429" s="8"/>
      <c r="N429" s="42"/>
      <c r="O429" s="8"/>
      <c r="P429" s="42"/>
      <c r="Q429" s="8"/>
    </row>
    <row r="430" spans="1:17" ht="14.1" customHeight="1" x14ac:dyDescent="0.2">
      <c r="A430" s="10"/>
      <c r="B430" s="35"/>
      <c r="C430" s="35"/>
      <c r="D430" s="15"/>
      <c r="E430" s="23"/>
      <c r="F430" s="23"/>
      <c r="G430" s="23"/>
      <c r="H430" s="23"/>
      <c r="I430" s="3"/>
      <c r="J430" s="3"/>
      <c r="K430" s="3"/>
      <c r="L430" s="42"/>
      <c r="M430" s="8"/>
      <c r="N430" s="42"/>
      <c r="O430" s="8"/>
      <c r="P430" s="42"/>
      <c r="Q430" s="8"/>
    </row>
    <row r="431" spans="1:17" ht="14.1" customHeight="1" x14ac:dyDescent="0.2">
      <c r="A431" s="139" t="s">
        <v>241</v>
      </c>
      <c r="B431" s="35"/>
      <c r="C431" s="35"/>
      <c r="D431" s="15"/>
      <c r="E431" s="23"/>
      <c r="F431" s="23"/>
      <c r="G431" s="23"/>
      <c r="H431" s="23"/>
      <c r="I431" s="3"/>
      <c r="J431" s="3"/>
      <c r="K431" s="3"/>
      <c r="L431" s="42"/>
      <c r="M431" s="8"/>
      <c r="N431" s="42"/>
      <c r="O431" s="8"/>
      <c r="P431" s="42"/>
      <c r="Q431" s="8"/>
    </row>
    <row r="432" spans="1:17" ht="14.1" customHeight="1" x14ac:dyDescent="0.2">
      <c r="A432" s="139"/>
      <c r="B432" s="35"/>
      <c r="C432" s="35"/>
      <c r="D432" s="15"/>
      <c r="E432" s="23"/>
      <c r="F432" s="23"/>
      <c r="G432" s="23"/>
      <c r="H432" s="23"/>
      <c r="I432" s="3"/>
      <c r="J432" s="3"/>
      <c r="K432" s="3"/>
      <c r="L432" s="42"/>
      <c r="M432" s="8"/>
      <c r="N432" s="42"/>
      <c r="O432" s="8"/>
      <c r="P432" s="42"/>
      <c r="Q432" s="8"/>
    </row>
    <row r="433" spans="1:17" ht="14.1" customHeight="1" x14ac:dyDescent="0.2">
      <c r="A433" s="139"/>
      <c r="B433" s="35"/>
      <c r="C433" s="35"/>
      <c r="D433" s="15"/>
      <c r="E433" s="23"/>
      <c r="F433" s="23"/>
      <c r="G433" s="23"/>
      <c r="H433" s="23"/>
      <c r="I433" s="3"/>
      <c r="J433" s="3"/>
      <c r="K433" s="3"/>
      <c r="L433" s="42"/>
      <c r="M433" s="8"/>
      <c r="N433" s="42"/>
      <c r="O433" s="8"/>
      <c r="P433" s="42"/>
      <c r="Q433" s="8"/>
    </row>
    <row r="434" spans="1:17" ht="14.1" customHeight="1" x14ac:dyDescent="0.2">
      <c r="A434" s="139"/>
      <c r="B434" s="35"/>
      <c r="C434" s="35"/>
      <c r="D434" s="81"/>
      <c r="E434" s="23"/>
      <c r="F434" s="23"/>
      <c r="G434" s="23"/>
      <c r="H434" s="23"/>
      <c r="I434" s="3"/>
      <c r="J434" s="3"/>
      <c r="K434" s="3"/>
      <c r="L434" s="42"/>
      <c r="M434" s="8"/>
      <c r="N434" s="42"/>
      <c r="O434" s="8"/>
      <c r="P434" s="42"/>
      <c r="Q434" s="8"/>
    </row>
    <row r="435" spans="1:17" ht="14.1" customHeight="1" x14ac:dyDescent="0.2">
      <c r="A435" s="139"/>
      <c r="B435" s="35"/>
      <c r="C435" s="35"/>
      <c r="D435" s="15"/>
      <c r="E435" s="23"/>
      <c r="F435" s="23"/>
      <c r="G435" s="23"/>
      <c r="H435" s="23"/>
      <c r="I435" s="3"/>
      <c r="J435" s="3"/>
      <c r="K435" s="3"/>
      <c r="L435" s="42"/>
      <c r="M435" s="8"/>
      <c r="N435" s="42"/>
      <c r="O435" s="8"/>
      <c r="P435" s="42"/>
      <c r="Q435" s="8"/>
    </row>
    <row r="436" spans="1:17" ht="14.1" customHeight="1" x14ac:dyDescent="0.2">
      <c r="A436" s="139"/>
      <c r="B436" s="35"/>
      <c r="C436" s="35"/>
      <c r="D436" s="62" t="s">
        <v>273</v>
      </c>
      <c r="E436" s="23"/>
      <c r="F436" s="23"/>
      <c r="G436" s="23"/>
      <c r="H436" s="23"/>
      <c r="I436" s="3"/>
      <c r="J436" s="3"/>
      <c r="K436" s="3"/>
      <c r="L436" s="42"/>
      <c r="M436" s="8"/>
      <c r="N436" s="54"/>
      <c r="O436" s="8"/>
      <c r="P436" s="54"/>
      <c r="Q436" s="8"/>
    </row>
    <row r="437" spans="1:17" ht="14.1" customHeight="1" thickBot="1" x14ac:dyDescent="0.25">
      <c r="A437" s="139"/>
      <c r="B437" s="35"/>
      <c r="C437" s="35"/>
      <c r="D437" s="15" t="s">
        <v>272</v>
      </c>
      <c r="E437" s="23"/>
      <c r="F437" s="23"/>
      <c r="G437" s="23"/>
      <c r="H437" s="23"/>
      <c r="I437" s="3"/>
      <c r="J437" s="3"/>
      <c r="K437" s="3"/>
      <c r="L437" s="42"/>
      <c r="M437" s="8"/>
      <c r="N437" s="54"/>
      <c r="O437" s="8"/>
      <c r="P437" s="54"/>
      <c r="Q437" s="8"/>
    </row>
    <row r="438" spans="1:17" ht="14.1" customHeight="1" x14ac:dyDescent="0.2">
      <c r="A438" s="139"/>
      <c r="B438" s="92" t="s">
        <v>137</v>
      </c>
      <c r="C438" s="137" t="s">
        <v>0</v>
      </c>
      <c r="D438" s="98" t="s">
        <v>1</v>
      </c>
      <c r="E438" s="102" t="s">
        <v>3</v>
      </c>
      <c r="F438" s="102" t="s">
        <v>209</v>
      </c>
      <c r="G438" s="102" t="s">
        <v>242</v>
      </c>
      <c r="H438" s="102" t="s">
        <v>206</v>
      </c>
      <c r="I438" s="102" t="s">
        <v>207</v>
      </c>
      <c r="J438" s="102" t="s">
        <v>243</v>
      </c>
      <c r="K438" s="102" t="s">
        <v>208</v>
      </c>
      <c r="L438" s="110" t="s">
        <v>2</v>
      </c>
      <c r="M438" s="111"/>
      <c r="N438" s="111"/>
      <c r="O438" s="111"/>
      <c r="P438" s="111"/>
      <c r="Q438" s="112"/>
    </row>
    <row r="439" spans="1:17" ht="14.1" customHeight="1" x14ac:dyDescent="0.2">
      <c r="A439" s="139"/>
      <c r="B439" s="93"/>
      <c r="C439" s="114"/>
      <c r="D439" s="99"/>
      <c r="E439" s="105"/>
      <c r="F439" s="105"/>
      <c r="G439" s="105"/>
      <c r="H439" s="105"/>
      <c r="I439" s="105"/>
      <c r="J439" s="105"/>
      <c r="K439" s="105"/>
      <c r="L439" s="113" t="s">
        <v>271</v>
      </c>
      <c r="M439" s="114"/>
      <c r="N439" s="113" t="s">
        <v>162</v>
      </c>
      <c r="O439" s="114"/>
      <c r="P439" s="113" t="s">
        <v>163</v>
      </c>
      <c r="Q439" s="115"/>
    </row>
    <row r="440" spans="1:17" ht="14.1" customHeight="1" thickBot="1" x14ac:dyDescent="0.25">
      <c r="A440" s="139"/>
      <c r="B440" s="94"/>
      <c r="C440" s="138"/>
      <c r="D440" s="100"/>
      <c r="E440" s="106"/>
      <c r="F440" s="106"/>
      <c r="G440" s="106"/>
      <c r="H440" s="106"/>
      <c r="I440" s="106"/>
      <c r="J440" s="106"/>
      <c r="K440" s="106"/>
      <c r="L440" s="24" t="s">
        <v>6</v>
      </c>
      <c r="M440" s="25" t="s">
        <v>7</v>
      </c>
      <c r="N440" s="24" t="s">
        <v>6</v>
      </c>
      <c r="O440" s="25" t="s">
        <v>7</v>
      </c>
      <c r="P440" s="24" t="s">
        <v>6</v>
      </c>
      <c r="Q440" s="25" t="s">
        <v>7</v>
      </c>
    </row>
    <row r="441" spans="1:17" ht="14.1" customHeight="1" x14ac:dyDescent="0.2">
      <c r="A441" s="139"/>
      <c r="B441" s="31" t="s">
        <v>268</v>
      </c>
      <c r="C441" s="31" t="s">
        <v>143</v>
      </c>
      <c r="D441" s="37" t="s">
        <v>265</v>
      </c>
      <c r="E441" s="38">
        <v>10</v>
      </c>
      <c r="F441" s="38" t="s">
        <v>270</v>
      </c>
      <c r="G441" s="38">
        <v>3151</v>
      </c>
      <c r="H441" s="38">
        <v>15</v>
      </c>
      <c r="I441" s="4">
        <v>339.37</v>
      </c>
      <c r="J441" s="4">
        <v>322.39999999999998</v>
      </c>
      <c r="K441" s="4">
        <f>I441-J441</f>
        <v>16.970000000000027</v>
      </c>
      <c r="L441" s="83">
        <v>2</v>
      </c>
      <c r="M441" s="6">
        <f>H441*L441</f>
        <v>30</v>
      </c>
      <c r="N441" s="83">
        <v>5</v>
      </c>
      <c r="O441" s="6">
        <f>H441*N441</f>
        <v>75</v>
      </c>
      <c r="P441" s="83">
        <v>8</v>
      </c>
      <c r="Q441" s="6">
        <f>H441*P441</f>
        <v>120</v>
      </c>
    </row>
    <row r="442" spans="1:17" ht="14.1" customHeight="1" x14ac:dyDescent="0.2">
      <c r="A442" s="139"/>
      <c r="B442" s="31" t="s">
        <v>267</v>
      </c>
      <c r="C442" s="31" t="s">
        <v>143</v>
      </c>
      <c r="D442" s="32" t="s">
        <v>266</v>
      </c>
      <c r="E442" s="33">
        <v>10</v>
      </c>
      <c r="F442" s="33" t="s">
        <v>269</v>
      </c>
      <c r="G442" s="33">
        <v>3783</v>
      </c>
      <c r="H442" s="33">
        <v>15</v>
      </c>
      <c r="I442" s="5">
        <v>339.37</v>
      </c>
      <c r="J442" s="4">
        <v>322.39999999999998</v>
      </c>
      <c r="K442" s="4">
        <f t="shared" ref="K442:K443" si="64">I442-J442</f>
        <v>16.970000000000027</v>
      </c>
      <c r="L442" s="83">
        <v>2</v>
      </c>
      <c r="M442" s="6">
        <f>H442*L442</f>
        <v>30</v>
      </c>
      <c r="N442" s="83">
        <v>5</v>
      </c>
      <c r="O442" s="6">
        <f>H442*N442</f>
        <v>75</v>
      </c>
      <c r="P442" s="83">
        <v>8</v>
      </c>
      <c r="Q442" s="6">
        <f>H442*P442</f>
        <v>120</v>
      </c>
    </row>
    <row r="443" spans="1:17" ht="14.1" customHeight="1" x14ac:dyDescent="0.2">
      <c r="A443" s="139"/>
      <c r="B443" s="31" t="s">
        <v>263</v>
      </c>
      <c r="C443" s="31" t="s">
        <v>143</v>
      </c>
      <c r="D443" s="32" t="s">
        <v>264</v>
      </c>
      <c r="E443" s="33">
        <v>10</v>
      </c>
      <c r="F443" s="33" t="s">
        <v>104</v>
      </c>
      <c r="G443" s="33">
        <v>3730</v>
      </c>
      <c r="H443" s="33">
        <v>15</v>
      </c>
      <c r="I443" s="5">
        <v>371.32</v>
      </c>
      <c r="J443" s="5">
        <v>352.75</v>
      </c>
      <c r="K443" s="4">
        <f t="shared" si="64"/>
        <v>18.569999999999993</v>
      </c>
      <c r="L443" s="83">
        <v>2</v>
      </c>
      <c r="M443" s="6">
        <f>H443*L443</f>
        <v>30</v>
      </c>
      <c r="N443" s="83">
        <v>5</v>
      </c>
      <c r="O443" s="6">
        <f>H443*N443</f>
        <v>75</v>
      </c>
      <c r="P443" s="83">
        <v>7</v>
      </c>
      <c r="Q443" s="6">
        <f>H443*P443</f>
        <v>105</v>
      </c>
    </row>
    <row r="444" spans="1:17" ht="14.1" customHeight="1" x14ac:dyDescent="0.2">
      <c r="A444" s="85"/>
      <c r="B444" s="35"/>
      <c r="C444" s="35"/>
      <c r="D444" s="15"/>
      <c r="E444" s="23"/>
      <c r="F444" s="23"/>
      <c r="G444" s="23"/>
      <c r="H444" s="23"/>
      <c r="I444" s="3"/>
      <c r="J444" s="3"/>
      <c r="K444" s="3"/>
      <c r="L444" s="42"/>
      <c r="M444" s="8"/>
      <c r="N444" s="42"/>
      <c r="O444" s="8"/>
      <c r="P444" s="42"/>
      <c r="Q444" s="8"/>
    </row>
    <row r="445" spans="1:17" ht="15.6" customHeight="1" x14ac:dyDescent="0.2">
      <c r="A445" s="13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ht="15.6" customHeight="1" x14ac:dyDescent="0.2">
      <c r="A446" s="96" t="s">
        <v>277</v>
      </c>
      <c r="C446" s="1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ht="15.6" customHeight="1" x14ac:dyDescent="0.2">
      <c r="A447" s="96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ht="15.6" customHeight="1" x14ac:dyDescent="0.2">
      <c r="A448" s="96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20" ht="15.6" customHeight="1" x14ac:dyDescent="0.2">
      <c r="A449" s="96"/>
      <c r="D449" s="19" t="s">
        <v>239</v>
      </c>
      <c r="E449" s="20"/>
      <c r="F449" s="20"/>
      <c r="G449" s="20"/>
      <c r="H449" s="20"/>
      <c r="I449" s="20"/>
      <c r="J449" s="21"/>
      <c r="K449" s="21"/>
      <c r="L449" s="21"/>
      <c r="M449" s="21"/>
      <c r="N449" s="21"/>
      <c r="O449" s="21"/>
      <c r="P449" s="21"/>
      <c r="Q449" s="21"/>
    </row>
    <row r="450" spans="1:20" ht="15.6" customHeight="1" x14ac:dyDescent="0.2">
      <c r="A450" s="96"/>
      <c r="D450" s="116" t="s">
        <v>223</v>
      </c>
      <c r="E450" s="116"/>
      <c r="F450" s="116"/>
      <c r="G450" s="116"/>
      <c r="H450" s="22"/>
      <c r="I450" s="22"/>
      <c r="J450" s="22"/>
      <c r="K450" s="22"/>
      <c r="M450" s="22"/>
      <c r="N450" s="22"/>
      <c r="O450" s="22"/>
      <c r="P450" s="22"/>
      <c r="Q450" s="22"/>
    </row>
    <row r="451" spans="1:20" ht="15.6" customHeight="1" thickBot="1" x14ac:dyDescent="0.25">
      <c r="A451" s="96"/>
      <c r="D451" s="15"/>
      <c r="E451" s="23"/>
      <c r="F451" s="23"/>
      <c r="G451" s="23"/>
      <c r="H451" s="23"/>
      <c r="I451" s="23"/>
      <c r="J451" s="23"/>
      <c r="K451" s="23"/>
      <c r="M451" s="23"/>
      <c r="N451" s="23"/>
      <c r="O451" s="23"/>
      <c r="P451" s="23"/>
      <c r="Q451" s="23"/>
    </row>
    <row r="452" spans="1:20" ht="15.6" customHeight="1" x14ac:dyDescent="0.2">
      <c r="A452" s="96"/>
      <c r="B452" s="89" t="s">
        <v>137</v>
      </c>
      <c r="C452" s="98" t="s">
        <v>0</v>
      </c>
      <c r="D452" s="98" t="s">
        <v>1</v>
      </c>
      <c r="E452" s="102" t="s">
        <v>3</v>
      </c>
      <c r="F452" s="102" t="s">
        <v>205</v>
      </c>
      <c r="G452" s="102" t="s">
        <v>242</v>
      </c>
      <c r="H452" s="102" t="s">
        <v>206</v>
      </c>
      <c r="I452" s="102" t="s">
        <v>207</v>
      </c>
      <c r="J452" s="102" t="s">
        <v>243</v>
      </c>
      <c r="K452" s="102" t="s">
        <v>208</v>
      </c>
      <c r="L452" s="110" t="s">
        <v>2</v>
      </c>
      <c r="M452" s="111"/>
      <c r="N452" s="111"/>
      <c r="O452" s="111"/>
      <c r="P452" s="111"/>
      <c r="Q452" s="112"/>
    </row>
    <row r="453" spans="1:20" ht="15.6" customHeight="1" x14ac:dyDescent="0.2">
      <c r="A453" s="96"/>
      <c r="B453" s="90"/>
      <c r="C453" s="99"/>
      <c r="D453" s="99"/>
      <c r="E453" s="105"/>
      <c r="F453" s="105"/>
      <c r="G453" s="105"/>
      <c r="H453" s="105"/>
      <c r="I453" s="103"/>
      <c r="J453" s="105"/>
      <c r="K453" s="103"/>
      <c r="L453" s="113" t="s">
        <v>170</v>
      </c>
      <c r="M453" s="114"/>
      <c r="N453" s="113" t="s">
        <v>171</v>
      </c>
      <c r="O453" s="114"/>
      <c r="P453" s="113" t="s">
        <v>172</v>
      </c>
      <c r="Q453" s="115"/>
      <c r="T453" s="3"/>
    </row>
    <row r="454" spans="1:20" ht="15.6" customHeight="1" thickBot="1" x14ac:dyDescent="0.25">
      <c r="A454" s="96"/>
      <c r="B454" s="91"/>
      <c r="C454" s="100"/>
      <c r="D454" s="100"/>
      <c r="E454" s="106"/>
      <c r="F454" s="106"/>
      <c r="G454" s="106"/>
      <c r="H454" s="106"/>
      <c r="I454" s="104"/>
      <c r="J454" s="106"/>
      <c r="K454" s="104"/>
      <c r="L454" s="24" t="s">
        <v>6</v>
      </c>
      <c r="M454" s="25" t="s">
        <v>7</v>
      </c>
      <c r="N454" s="24" t="s">
        <v>6</v>
      </c>
      <c r="O454" s="25" t="s">
        <v>7</v>
      </c>
      <c r="P454" s="24" t="s">
        <v>6</v>
      </c>
      <c r="Q454" s="26" t="s">
        <v>7</v>
      </c>
      <c r="T454" s="3"/>
    </row>
    <row r="455" spans="1:20" ht="15.6" customHeight="1" x14ac:dyDescent="0.2">
      <c r="A455" s="96"/>
      <c r="B455" s="28">
        <v>5001408</v>
      </c>
      <c r="C455" s="28" t="s">
        <v>19</v>
      </c>
      <c r="D455" s="37" t="s">
        <v>25</v>
      </c>
      <c r="E455" s="38">
        <v>1</v>
      </c>
      <c r="F455" s="38">
        <v>21.8</v>
      </c>
      <c r="G455" s="38">
        <v>195</v>
      </c>
      <c r="H455" s="38">
        <v>20</v>
      </c>
      <c r="I455" s="5">
        <v>108.79</v>
      </c>
      <c r="J455" s="4">
        <v>106.61</v>
      </c>
      <c r="K455" s="4">
        <f>I455-J455</f>
        <v>2.1800000000000068</v>
      </c>
      <c r="L455" s="83">
        <v>7</v>
      </c>
      <c r="M455" s="40">
        <f>H455*L455</f>
        <v>140</v>
      </c>
      <c r="N455" s="83">
        <v>15</v>
      </c>
      <c r="O455" s="40">
        <f>H455*N455</f>
        <v>300</v>
      </c>
      <c r="P455" s="83">
        <v>22</v>
      </c>
      <c r="Q455" s="40">
        <f>H455*P455</f>
        <v>440</v>
      </c>
      <c r="T455" s="3"/>
    </row>
    <row r="456" spans="1:20" ht="15.6" customHeight="1" x14ac:dyDescent="0.2">
      <c r="A456" s="96"/>
      <c r="B456" s="28" t="s">
        <v>157</v>
      </c>
      <c r="C456" s="31" t="s">
        <v>20</v>
      </c>
      <c r="D456" s="32" t="s">
        <v>26</v>
      </c>
      <c r="E456" s="33">
        <v>1</v>
      </c>
      <c r="F456" s="33">
        <v>27.5</v>
      </c>
      <c r="G456" s="33">
        <v>299</v>
      </c>
      <c r="H456" s="33">
        <v>16</v>
      </c>
      <c r="I456" s="5">
        <v>97.33</v>
      </c>
      <c r="J456" s="5">
        <v>95.38</v>
      </c>
      <c r="K456" s="5">
        <f>I456-J456</f>
        <v>1.9500000000000028</v>
      </c>
      <c r="L456" s="83">
        <v>9</v>
      </c>
      <c r="M456" s="40">
        <f t="shared" ref="M456:M459" si="65">H456*L456</f>
        <v>144</v>
      </c>
      <c r="N456" s="83">
        <v>18</v>
      </c>
      <c r="O456" s="40">
        <f t="shared" ref="O456:O459" si="66">H456*N456</f>
        <v>288</v>
      </c>
      <c r="P456" s="83">
        <v>28</v>
      </c>
      <c r="Q456" s="40">
        <f t="shared" ref="Q456:Q459" si="67">H456*P456</f>
        <v>448</v>
      </c>
      <c r="T456" s="3"/>
    </row>
    <row r="457" spans="1:20" ht="15.6" customHeight="1" x14ac:dyDescent="0.2">
      <c r="A457" s="96"/>
      <c r="B457" s="28" t="s">
        <v>158</v>
      </c>
      <c r="C457" s="31" t="s">
        <v>22</v>
      </c>
      <c r="D457" s="32" t="s">
        <v>27</v>
      </c>
      <c r="E457" s="33">
        <v>2</v>
      </c>
      <c r="F457" s="33">
        <v>27.5</v>
      </c>
      <c r="G457" s="33">
        <v>449</v>
      </c>
      <c r="H457" s="33">
        <v>12</v>
      </c>
      <c r="I457" s="5">
        <v>87.03</v>
      </c>
      <c r="J457" s="5">
        <v>85.28</v>
      </c>
      <c r="K457" s="5">
        <f>I457-J457</f>
        <v>1.75</v>
      </c>
      <c r="L457" s="83">
        <v>12</v>
      </c>
      <c r="M457" s="40">
        <f t="shared" si="65"/>
        <v>144</v>
      </c>
      <c r="N457" s="83">
        <v>24</v>
      </c>
      <c r="O457" s="40">
        <f t="shared" si="66"/>
        <v>288</v>
      </c>
      <c r="P457" s="83">
        <v>37</v>
      </c>
      <c r="Q457" s="40">
        <f t="shared" si="67"/>
        <v>444</v>
      </c>
      <c r="T457" s="3"/>
    </row>
    <row r="458" spans="1:20" ht="15.6" customHeight="1" x14ac:dyDescent="0.2">
      <c r="A458" s="96"/>
      <c r="B458" s="28" t="s">
        <v>159</v>
      </c>
      <c r="C458" s="31" t="s">
        <v>23</v>
      </c>
      <c r="D458" s="32" t="s">
        <v>4</v>
      </c>
      <c r="E458" s="33">
        <v>3</v>
      </c>
      <c r="F458" s="33">
        <v>33.200000000000003</v>
      </c>
      <c r="G458" s="33">
        <v>599</v>
      </c>
      <c r="H458" s="33">
        <v>10</v>
      </c>
      <c r="I458" s="5">
        <v>93.13</v>
      </c>
      <c r="J458" s="5">
        <v>91.26</v>
      </c>
      <c r="K458" s="5">
        <f>I458-J458</f>
        <v>1.8699999999999903</v>
      </c>
      <c r="L458" s="83">
        <v>15</v>
      </c>
      <c r="M458" s="40">
        <f t="shared" si="65"/>
        <v>150</v>
      </c>
      <c r="N458" s="83">
        <v>30</v>
      </c>
      <c r="O458" s="40">
        <f t="shared" si="66"/>
        <v>300</v>
      </c>
      <c r="P458" s="83">
        <v>45</v>
      </c>
      <c r="Q458" s="40">
        <f t="shared" si="67"/>
        <v>450</v>
      </c>
      <c r="T458" s="3"/>
    </row>
    <row r="459" spans="1:20" ht="15.6" customHeight="1" x14ac:dyDescent="0.2">
      <c r="A459" s="96"/>
      <c r="B459" s="28" t="s">
        <v>160</v>
      </c>
      <c r="C459" s="31" t="s">
        <v>16</v>
      </c>
      <c r="D459" s="32" t="s">
        <v>24</v>
      </c>
      <c r="E459" s="33" t="s">
        <v>21</v>
      </c>
      <c r="F459" s="33">
        <v>37.1</v>
      </c>
      <c r="G459" s="33">
        <v>799</v>
      </c>
      <c r="H459" s="33">
        <v>10</v>
      </c>
      <c r="I459" s="5">
        <v>83.97</v>
      </c>
      <c r="J459" s="5">
        <v>82.29</v>
      </c>
      <c r="K459" s="5">
        <f>I459-J459</f>
        <v>1.6799999999999926</v>
      </c>
      <c r="L459" s="83">
        <v>15</v>
      </c>
      <c r="M459" s="40">
        <f t="shared" si="65"/>
        <v>150</v>
      </c>
      <c r="N459" s="83">
        <v>30</v>
      </c>
      <c r="O459" s="40">
        <f t="shared" si="66"/>
        <v>300</v>
      </c>
      <c r="P459" s="83">
        <v>45</v>
      </c>
      <c r="Q459" s="40">
        <f t="shared" si="67"/>
        <v>450</v>
      </c>
    </row>
    <row r="460" spans="1:20" ht="15.6" customHeight="1" x14ac:dyDescent="0.2">
      <c r="A460" s="96"/>
      <c r="B460" s="35"/>
      <c r="C460" s="35"/>
      <c r="D460" s="15"/>
      <c r="E460" s="23"/>
      <c r="F460" s="23"/>
      <c r="G460" s="23"/>
      <c r="H460" s="23"/>
      <c r="I460" s="3"/>
      <c r="J460" s="3"/>
    </row>
    <row r="461" spans="1:20" ht="15.6" customHeight="1" x14ac:dyDescent="0.2">
      <c r="A461" s="96"/>
      <c r="B461" s="35"/>
      <c r="C461" s="35"/>
      <c r="D461" s="15"/>
      <c r="E461" s="23"/>
      <c r="F461" s="23"/>
      <c r="G461" s="23"/>
      <c r="H461" s="23"/>
      <c r="I461" s="3"/>
      <c r="J461" s="3"/>
    </row>
    <row r="462" spans="1:20" ht="15.6" customHeight="1" x14ac:dyDescent="0.2">
      <c r="A462" s="96"/>
      <c r="B462" s="35"/>
      <c r="C462" s="35"/>
      <c r="E462" s="23"/>
      <c r="F462" s="23"/>
      <c r="G462" s="23"/>
      <c r="H462" s="23"/>
      <c r="I462" s="3"/>
      <c r="J462" s="3"/>
    </row>
    <row r="463" spans="1:20" ht="15.6" customHeight="1" x14ac:dyDescent="0.2">
      <c r="A463" s="96"/>
      <c r="B463" s="35"/>
      <c r="C463" s="35"/>
      <c r="D463" s="15"/>
      <c r="E463" s="23"/>
      <c r="F463" s="23"/>
      <c r="G463" s="23"/>
      <c r="H463" s="23"/>
      <c r="I463" s="3"/>
      <c r="J463" s="3"/>
    </row>
    <row r="464" spans="1:20" ht="15.6" customHeight="1" x14ac:dyDescent="0.2">
      <c r="A464" s="96"/>
      <c r="C464" s="35"/>
      <c r="D464" s="15"/>
      <c r="E464" s="23"/>
      <c r="F464" s="23"/>
      <c r="G464" s="23"/>
      <c r="H464" s="23"/>
      <c r="I464" s="3"/>
      <c r="J464" s="3"/>
    </row>
    <row r="465" spans="1:17" ht="15.6" customHeight="1" x14ac:dyDescent="0.2">
      <c r="A465" s="96"/>
      <c r="D465" s="19" t="s">
        <v>238</v>
      </c>
      <c r="E465" s="21"/>
      <c r="F465" s="21"/>
      <c r="G465" s="21"/>
      <c r="H465" s="21"/>
      <c r="I465" s="21"/>
      <c r="J465" s="21"/>
    </row>
    <row r="466" spans="1:17" ht="15.6" customHeight="1" x14ac:dyDescent="0.2">
      <c r="A466" s="96"/>
      <c r="D466" s="15" t="s">
        <v>222</v>
      </c>
      <c r="E466" s="36"/>
      <c r="F466" s="36"/>
      <c r="G466" s="36"/>
      <c r="H466" s="36"/>
      <c r="I466" s="36"/>
      <c r="J466" s="22"/>
      <c r="K466" s="22"/>
      <c r="L466" s="22"/>
      <c r="M466" s="22"/>
      <c r="N466" s="22"/>
      <c r="O466" s="22"/>
      <c r="P466" s="22"/>
      <c r="Q466" s="22"/>
    </row>
    <row r="467" spans="1:17" ht="15.6" customHeight="1" thickBot="1" x14ac:dyDescent="0.25">
      <c r="A467" s="96"/>
      <c r="D467" s="15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ht="15.6" customHeight="1" x14ac:dyDescent="0.2">
      <c r="A468" s="96"/>
      <c r="B468" s="89" t="s">
        <v>137</v>
      </c>
      <c r="C468" s="98" t="s">
        <v>0</v>
      </c>
      <c r="D468" s="98" t="s">
        <v>1</v>
      </c>
      <c r="E468" s="102" t="s">
        <v>3</v>
      </c>
      <c r="F468" s="102" t="s">
        <v>205</v>
      </c>
      <c r="G468" s="102" t="s">
        <v>242</v>
      </c>
      <c r="H468" s="102" t="s">
        <v>206</v>
      </c>
      <c r="I468" s="102" t="s">
        <v>207</v>
      </c>
      <c r="J468" s="102" t="s">
        <v>243</v>
      </c>
      <c r="K468" s="102" t="s">
        <v>208</v>
      </c>
      <c r="L468" s="110" t="s">
        <v>2</v>
      </c>
      <c r="M468" s="111"/>
      <c r="N468" s="111"/>
      <c r="O468" s="111"/>
      <c r="P468" s="111"/>
      <c r="Q468" s="112"/>
    </row>
    <row r="469" spans="1:17" ht="15.6" customHeight="1" x14ac:dyDescent="0.2">
      <c r="A469" s="96"/>
      <c r="B469" s="90"/>
      <c r="C469" s="99"/>
      <c r="D469" s="99"/>
      <c r="E469" s="105"/>
      <c r="F469" s="105"/>
      <c r="G469" s="105"/>
      <c r="H469" s="105"/>
      <c r="I469" s="103"/>
      <c r="J469" s="105"/>
      <c r="K469" s="103"/>
      <c r="L469" s="113" t="s">
        <v>170</v>
      </c>
      <c r="M469" s="114"/>
      <c r="N469" s="113" t="s">
        <v>171</v>
      </c>
      <c r="O469" s="114"/>
      <c r="P469" s="113" t="s">
        <v>172</v>
      </c>
      <c r="Q469" s="115"/>
    </row>
    <row r="470" spans="1:17" ht="15.6" customHeight="1" thickBot="1" x14ac:dyDescent="0.25">
      <c r="A470" s="96"/>
      <c r="B470" s="91"/>
      <c r="C470" s="100"/>
      <c r="D470" s="100"/>
      <c r="E470" s="106"/>
      <c r="F470" s="106"/>
      <c r="G470" s="106"/>
      <c r="H470" s="106"/>
      <c r="I470" s="104"/>
      <c r="J470" s="106"/>
      <c r="K470" s="104"/>
      <c r="L470" s="24" t="s">
        <v>6</v>
      </c>
      <c r="M470" s="25" t="s">
        <v>7</v>
      </c>
      <c r="N470" s="24" t="s">
        <v>6</v>
      </c>
      <c r="O470" s="25" t="s">
        <v>7</v>
      </c>
      <c r="P470" s="24" t="s">
        <v>6</v>
      </c>
      <c r="Q470" s="26" t="s">
        <v>7</v>
      </c>
    </row>
    <row r="471" spans="1:17" ht="15.6" customHeight="1" x14ac:dyDescent="0.2">
      <c r="A471" s="96"/>
      <c r="B471" s="28" t="s">
        <v>280</v>
      </c>
      <c r="C471" s="28"/>
      <c r="D471" s="37" t="s">
        <v>10</v>
      </c>
      <c r="E471" s="38">
        <v>4</v>
      </c>
      <c r="F471" s="38">
        <v>39.5</v>
      </c>
      <c r="G471" s="38">
        <v>1000</v>
      </c>
      <c r="H471" s="38">
        <v>10</v>
      </c>
      <c r="I471" s="4">
        <v>87.33</v>
      </c>
      <c r="J471" s="4">
        <v>85.58</v>
      </c>
      <c r="K471" s="4">
        <f>I471-J471</f>
        <v>1.75</v>
      </c>
      <c r="L471" s="83">
        <v>15</v>
      </c>
      <c r="M471" s="40">
        <f>L471*H471</f>
        <v>150</v>
      </c>
      <c r="N471" s="83">
        <v>30</v>
      </c>
      <c r="O471" s="40">
        <f>N471*H471</f>
        <v>300</v>
      </c>
      <c r="P471" s="83">
        <v>45</v>
      </c>
      <c r="Q471" s="40">
        <f>H471*P471</f>
        <v>450</v>
      </c>
    </row>
    <row r="472" spans="1:17" ht="15.6" customHeight="1" x14ac:dyDescent="0.2">
      <c r="A472" s="96"/>
      <c r="B472" s="28" t="s">
        <v>245</v>
      </c>
      <c r="C472" s="28" t="s">
        <v>143</v>
      </c>
      <c r="D472" s="32" t="s">
        <v>10</v>
      </c>
      <c r="E472" s="33">
        <v>4</v>
      </c>
      <c r="F472" s="33">
        <v>39.5</v>
      </c>
      <c r="G472" s="33">
        <v>1000</v>
      </c>
      <c r="H472" s="33">
        <v>30</v>
      </c>
      <c r="I472" s="5">
        <v>285.55</v>
      </c>
      <c r="J472" s="5">
        <v>279.83</v>
      </c>
      <c r="K472" s="5">
        <f>I472-J472</f>
        <v>5.7200000000000273</v>
      </c>
      <c r="L472" s="83">
        <v>5</v>
      </c>
      <c r="M472" s="40">
        <f t="shared" ref="M472:M475" si="68">L472*H472</f>
        <v>150</v>
      </c>
      <c r="N472" s="83">
        <v>10</v>
      </c>
      <c r="O472" s="40">
        <f t="shared" ref="O472:O475" si="69">N472*H472</f>
        <v>300</v>
      </c>
      <c r="P472" s="83">
        <v>15</v>
      </c>
      <c r="Q472" s="40">
        <f t="shared" ref="Q472:Q475" si="70">H472*P472</f>
        <v>450</v>
      </c>
    </row>
    <row r="473" spans="1:17" ht="15.6" customHeight="1" x14ac:dyDescent="0.2">
      <c r="A473" s="96"/>
      <c r="B473" s="28" t="s">
        <v>164</v>
      </c>
      <c r="C473" s="31" t="s">
        <v>17</v>
      </c>
      <c r="D473" s="32" t="s">
        <v>11</v>
      </c>
      <c r="E473" s="33">
        <v>5</v>
      </c>
      <c r="F473" s="33">
        <v>48.6</v>
      </c>
      <c r="G473" s="33">
        <v>1100</v>
      </c>
      <c r="H473" s="33">
        <v>38</v>
      </c>
      <c r="I473" s="5">
        <v>378.7</v>
      </c>
      <c r="J473" s="5">
        <v>371.12</v>
      </c>
      <c r="K473" s="5">
        <f>I473-J473</f>
        <v>7.5799999999999841</v>
      </c>
      <c r="L473" s="83">
        <v>3</v>
      </c>
      <c r="M473" s="40">
        <f t="shared" si="68"/>
        <v>114</v>
      </c>
      <c r="N473" s="83">
        <v>7</v>
      </c>
      <c r="O473" s="40">
        <f t="shared" si="69"/>
        <v>266</v>
      </c>
      <c r="P473" s="83">
        <v>11</v>
      </c>
      <c r="Q473" s="40">
        <f t="shared" si="70"/>
        <v>418</v>
      </c>
    </row>
    <row r="474" spans="1:17" ht="15.6" customHeight="1" x14ac:dyDescent="0.2">
      <c r="A474" s="96"/>
      <c r="B474" s="28" t="s">
        <v>165</v>
      </c>
      <c r="C474" s="31" t="s">
        <v>128</v>
      </c>
      <c r="D474" s="32" t="s">
        <v>144</v>
      </c>
      <c r="E474" s="33">
        <v>6</v>
      </c>
      <c r="F474" s="33">
        <v>48.6</v>
      </c>
      <c r="G474" s="33">
        <v>1250</v>
      </c>
      <c r="H474" s="33">
        <v>38</v>
      </c>
      <c r="I474" s="5">
        <v>378.7</v>
      </c>
      <c r="J474" s="5">
        <v>371.12</v>
      </c>
      <c r="K474" s="5">
        <f>I474-J474</f>
        <v>7.5799999999999841</v>
      </c>
      <c r="L474" s="83">
        <v>3</v>
      </c>
      <c r="M474" s="40">
        <f t="shared" si="68"/>
        <v>114</v>
      </c>
      <c r="N474" s="83">
        <v>7</v>
      </c>
      <c r="O474" s="40">
        <f t="shared" si="69"/>
        <v>266</v>
      </c>
      <c r="P474" s="83">
        <v>11</v>
      </c>
      <c r="Q474" s="40">
        <f t="shared" si="70"/>
        <v>418</v>
      </c>
    </row>
    <row r="475" spans="1:17" ht="15.6" customHeight="1" x14ac:dyDescent="0.2">
      <c r="A475" s="96"/>
      <c r="B475" s="28" t="s">
        <v>166</v>
      </c>
      <c r="C475" s="31" t="s">
        <v>18</v>
      </c>
      <c r="D475" s="32" t="s">
        <v>12</v>
      </c>
      <c r="E475" s="33">
        <v>7</v>
      </c>
      <c r="F475" s="33">
        <v>48.6</v>
      </c>
      <c r="G475" s="33">
        <v>1499</v>
      </c>
      <c r="H475" s="33">
        <v>34</v>
      </c>
      <c r="I475" s="5">
        <v>378.7</v>
      </c>
      <c r="J475" s="5">
        <v>371.12</v>
      </c>
      <c r="K475" s="5">
        <f>I475-J475</f>
        <v>7.5799999999999841</v>
      </c>
      <c r="L475" s="83">
        <v>4</v>
      </c>
      <c r="M475" s="40">
        <f t="shared" si="68"/>
        <v>136</v>
      </c>
      <c r="N475" s="83">
        <v>8</v>
      </c>
      <c r="O475" s="40">
        <f t="shared" si="69"/>
        <v>272</v>
      </c>
      <c r="P475" s="83">
        <v>13</v>
      </c>
      <c r="Q475" s="40">
        <f t="shared" si="70"/>
        <v>442</v>
      </c>
    </row>
    <row r="476" spans="1:17" ht="15.6" customHeight="1" x14ac:dyDescent="0.2">
      <c r="A476" s="11"/>
    </row>
    <row r="477" spans="1:17" ht="15.6" customHeight="1" x14ac:dyDescent="0.2">
      <c r="A477" s="11"/>
    </row>
    <row r="478" spans="1:17" ht="15.6" customHeight="1" x14ac:dyDescent="0.2">
      <c r="A478" s="11"/>
    </row>
    <row r="479" spans="1:17" ht="15.6" customHeight="1" x14ac:dyDescent="0.2">
      <c r="A479" s="13"/>
      <c r="B479" s="35"/>
      <c r="C479" s="35"/>
      <c r="D479" s="15"/>
      <c r="E479" s="23"/>
      <c r="F479" s="23"/>
      <c r="G479" s="23"/>
      <c r="H479" s="23"/>
      <c r="I479" s="3"/>
      <c r="J479" s="3"/>
    </row>
    <row r="480" spans="1:17" ht="15.6" customHeight="1" x14ac:dyDescent="0.2">
      <c r="A480" s="96" t="s">
        <v>277</v>
      </c>
      <c r="B480" s="35"/>
      <c r="C480" s="35"/>
      <c r="D480" s="15"/>
      <c r="E480" s="23"/>
      <c r="F480" s="23"/>
      <c r="G480" s="23"/>
      <c r="H480" s="23"/>
      <c r="I480" s="3"/>
      <c r="J480" s="3"/>
    </row>
    <row r="481" spans="1:17" ht="15.6" customHeight="1" x14ac:dyDescent="0.2">
      <c r="A481" s="96"/>
      <c r="C481" s="23"/>
      <c r="D481" s="19" t="s">
        <v>240</v>
      </c>
      <c r="E481" s="23"/>
      <c r="F481" s="23"/>
      <c r="G481" s="23"/>
      <c r="H481" s="23"/>
      <c r="I481" s="3"/>
      <c r="J481" s="3"/>
    </row>
    <row r="482" spans="1:17" ht="15.6" customHeight="1" x14ac:dyDescent="0.2">
      <c r="A482" s="96"/>
      <c r="D482" s="15" t="s">
        <v>218</v>
      </c>
      <c r="E482" s="22"/>
      <c r="F482" s="22"/>
      <c r="G482" s="22"/>
      <c r="H482" s="22"/>
      <c r="I482" s="22"/>
      <c r="J482" s="22"/>
    </row>
    <row r="483" spans="1:17" ht="15.6" customHeight="1" thickBot="1" x14ac:dyDescent="0.25">
      <c r="A483" s="96"/>
      <c r="E483" s="41"/>
      <c r="F483" s="41"/>
      <c r="G483" s="41"/>
      <c r="H483" s="41"/>
      <c r="I483" s="41"/>
      <c r="J483" s="23"/>
      <c r="K483" s="23"/>
      <c r="L483" s="23"/>
      <c r="M483" s="23"/>
      <c r="N483" s="23"/>
      <c r="O483" s="23"/>
      <c r="P483" s="23"/>
      <c r="Q483" s="23"/>
    </row>
    <row r="484" spans="1:17" ht="15.6" customHeight="1" x14ac:dyDescent="0.2">
      <c r="A484" s="96"/>
      <c r="B484" s="89" t="s">
        <v>137</v>
      </c>
      <c r="C484" s="98" t="s">
        <v>0</v>
      </c>
      <c r="D484" s="98" t="s">
        <v>1</v>
      </c>
      <c r="E484" s="102" t="s">
        <v>3</v>
      </c>
      <c r="F484" s="102" t="s">
        <v>205</v>
      </c>
      <c r="G484" s="102" t="s">
        <v>242</v>
      </c>
      <c r="H484" s="102" t="s">
        <v>206</v>
      </c>
      <c r="I484" s="102" t="s">
        <v>207</v>
      </c>
      <c r="J484" s="102" t="s">
        <v>243</v>
      </c>
      <c r="K484" s="102" t="s">
        <v>208</v>
      </c>
      <c r="L484" s="110" t="s">
        <v>2</v>
      </c>
      <c r="M484" s="111"/>
      <c r="N484" s="111"/>
      <c r="O484" s="111"/>
      <c r="P484" s="111"/>
      <c r="Q484" s="112"/>
    </row>
    <row r="485" spans="1:17" ht="15.6" customHeight="1" x14ac:dyDescent="0.2">
      <c r="A485" s="96"/>
      <c r="B485" s="90"/>
      <c r="C485" s="99"/>
      <c r="D485" s="99"/>
      <c r="E485" s="105"/>
      <c r="F485" s="105"/>
      <c r="G485" s="105"/>
      <c r="H485" s="105"/>
      <c r="I485" s="103"/>
      <c r="J485" s="105"/>
      <c r="K485" s="103"/>
      <c r="L485" s="113" t="s">
        <v>170</v>
      </c>
      <c r="M485" s="114"/>
      <c r="N485" s="113" t="s">
        <v>171</v>
      </c>
      <c r="O485" s="114"/>
      <c r="P485" s="113" t="s">
        <v>172</v>
      </c>
      <c r="Q485" s="115"/>
    </row>
    <row r="486" spans="1:17" ht="15.6" customHeight="1" thickBot="1" x14ac:dyDescent="0.25">
      <c r="A486" s="96"/>
      <c r="B486" s="91"/>
      <c r="C486" s="100"/>
      <c r="D486" s="100"/>
      <c r="E486" s="106"/>
      <c r="F486" s="106"/>
      <c r="G486" s="106"/>
      <c r="H486" s="106"/>
      <c r="I486" s="104"/>
      <c r="J486" s="106"/>
      <c r="K486" s="104"/>
      <c r="L486" s="63" t="s">
        <v>6</v>
      </c>
      <c r="M486" s="25" t="s">
        <v>7</v>
      </c>
      <c r="N486" s="24" t="s">
        <v>6</v>
      </c>
      <c r="O486" s="25" t="s">
        <v>7</v>
      </c>
      <c r="P486" s="24" t="s">
        <v>6</v>
      </c>
      <c r="Q486" s="26" t="s">
        <v>7</v>
      </c>
    </row>
    <row r="487" spans="1:17" ht="15.6" customHeight="1" x14ac:dyDescent="0.2">
      <c r="A487" s="96"/>
      <c r="B487" s="28">
        <v>5001450</v>
      </c>
      <c r="C487" s="28" t="s">
        <v>8</v>
      </c>
      <c r="D487" s="37" t="s">
        <v>146</v>
      </c>
      <c r="E487" s="38">
        <v>1</v>
      </c>
      <c r="F487" s="38"/>
      <c r="G487" s="38">
        <v>110</v>
      </c>
      <c r="H487" s="38">
        <v>25</v>
      </c>
      <c r="I487" s="4">
        <v>276.76</v>
      </c>
      <c r="J487" s="4">
        <v>271.22000000000003</v>
      </c>
      <c r="K487" s="4">
        <f>I487-J487</f>
        <v>5.5399999999999636</v>
      </c>
      <c r="L487" s="83">
        <v>6</v>
      </c>
      <c r="M487" s="40">
        <f>L487*H487</f>
        <v>150</v>
      </c>
      <c r="N487" s="83">
        <v>12</v>
      </c>
      <c r="O487" s="40">
        <f>N487*H487</f>
        <v>300</v>
      </c>
      <c r="P487" s="83">
        <v>18</v>
      </c>
      <c r="Q487" s="40">
        <f>P487*H487</f>
        <v>450</v>
      </c>
    </row>
    <row r="488" spans="1:17" ht="15.6" customHeight="1" x14ac:dyDescent="0.2">
      <c r="A488" s="96"/>
      <c r="B488" s="28">
        <v>5001451</v>
      </c>
      <c r="C488" s="31" t="s">
        <v>9</v>
      </c>
      <c r="D488" s="32" t="s">
        <v>147</v>
      </c>
      <c r="E488" s="33">
        <v>2</v>
      </c>
      <c r="F488" s="33"/>
      <c r="G488" s="33">
        <v>190</v>
      </c>
      <c r="H488" s="33">
        <v>16</v>
      </c>
      <c r="I488" s="5">
        <v>185.13</v>
      </c>
      <c r="J488" s="5">
        <v>181.42</v>
      </c>
      <c r="K488" s="5">
        <f>I488-J488</f>
        <v>3.710000000000008</v>
      </c>
      <c r="L488" s="83">
        <v>9</v>
      </c>
      <c r="M488" s="40">
        <f>L488*H488</f>
        <v>144</v>
      </c>
      <c r="N488" s="83">
        <v>18</v>
      </c>
      <c r="O488" s="40">
        <f>N488*H488</f>
        <v>288</v>
      </c>
      <c r="P488" s="83">
        <v>28</v>
      </c>
      <c r="Q488" s="40">
        <f>P488*H488</f>
        <v>448</v>
      </c>
    </row>
    <row r="489" spans="1:17" ht="15.6" customHeight="1" x14ac:dyDescent="0.2">
      <c r="A489" s="96"/>
      <c r="B489" s="35"/>
      <c r="C489" s="35"/>
      <c r="D489" s="15"/>
      <c r="E489" s="23"/>
      <c r="F489" s="23"/>
      <c r="G489" s="23"/>
      <c r="H489" s="23"/>
      <c r="I489" s="3"/>
      <c r="J489" s="3"/>
      <c r="K489" s="3"/>
      <c r="L489" s="42"/>
      <c r="M489" s="8"/>
      <c r="N489" s="42"/>
      <c r="O489" s="8"/>
      <c r="P489" s="42"/>
      <c r="Q489" s="8"/>
    </row>
    <row r="490" spans="1:17" ht="15.6" customHeight="1" x14ac:dyDescent="0.2">
      <c r="A490" s="96"/>
      <c r="C490" s="35"/>
      <c r="D490" s="15"/>
      <c r="E490" s="23"/>
      <c r="F490" s="23"/>
      <c r="G490" s="23"/>
      <c r="H490" s="23"/>
      <c r="I490" s="3"/>
      <c r="J490" s="3"/>
      <c r="K490" s="3"/>
      <c r="L490" s="43"/>
    </row>
    <row r="491" spans="1:17" ht="15.6" customHeight="1" x14ac:dyDescent="0.2">
      <c r="A491" s="96"/>
      <c r="C491" s="35"/>
      <c r="E491" s="23"/>
      <c r="F491" s="23"/>
      <c r="G491" s="23"/>
      <c r="H491" s="23"/>
      <c r="I491" s="3"/>
      <c r="J491" s="3"/>
      <c r="K491" s="3"/>
      <c r="L491" s="43"/>
    </row>
    <row r="492" spans="1:17" ht="15.6" customHeight="1" x14ac:dyDescent="0.2">
      <c r="A492" s="96"/>
      <c r="C492" s="35"/>
      <c r="D492" s="15"/>
      <c r="E492" s="23"/>
      <c r="F492" s="23"/>
      <c r="G492" s="23"/>
      <c r="H492" s="23"/>
      <c r="I492" s="3"/>
      <c r="J492" s="3"/>
      <c r="K492" s="3"/>
      <c r="L492" s="43"/>
    </row>
    <row r="493" spans="1:17" ht="15.6" customHeight="1" x14ac:dyDescent="0.2">
      <c r="A493" s="96"/>
      <c r="C493" s="35"/>
      <c r="D493" s="15"/>
      <c r="E493" s="23"/>
      <c r="F493" s="23"/>
      <c r="G493" s="23"/>
      <c r="H493" s="23"/>
      <c r="I493" s="3"/>
      <c r="J493" s="3"/>
      <c r="K493" s="3"/>
      <c r="L493" s="43"/>
    </row>
    <row r="494" spans="1:17" ht="15.6" customHeight="1" x14ac:dyDescent="0.2">
      <c r="A494" s="96"/>
      <c r="D494" s="19" t="s">
        <v>236</v>
      </c>
      <c r="E494" s="64"/>
      <c r="F494" s="64"/>
      <c r="G494" s="64"/>
      <c r="H494" s="64"/>
      <c r="I494" s="65"/>
      <c r="J494" s="65"/>
      <c r="K494" s="65"/>
      <c r="L494" s="66"/>
      <c r="M494" s="67"/>
    </row>
    <row r="495" spans="1:17" ht="15.6" customHeight="1" x14ac:dyDescent="0.2">
      <c r="A495" s="96"/>
      <c r="D495" s="15" t="s">
        <v>228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spans="1:17" ht="15.6" customHeight="1" thickBot="1" x14ac:dyDescent="0.25">
      <c r="A496" s="96"/>
      <c r="D496" s="15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8" ht="15.6" customHeight="1" x14ac:dyDescent="0.2">
      <c r="A497" s="96"/>
      <c r="B497" s="89" t="s">
        <v>137</v>
      </c>
      <c r="C497" s="98" t="s">
        <v>0</v>
      </c>
      <c r="D497" s="98" t="s">
        <v>1</v>
      </c>
      <c r="E497" s="102" t="s">
        <v>3</v>
      </c>
      <c r="F497" s="102" t="s">
        <v>205</v>
      </c>
      <c r="G497" s="102" t="s">
        <v>242</v>
      </c>
      <c r="H497" s="102" t="s">
        <v>206</v>
      </c>
      <c r="I497" s="102" t="s">
        <v>207</v>
      </c>
      <c r="J497" s="102" t="s">
        <v>243</v>
      </c>
      <c r="K497" s="102" t="s">
        <v>208</v>
      </c>
      <c r="L497" s="110" t="s">
        <v>2</v>
      </c>
      <c r="M497" s="111"/>
      <c r="N497" s="111"/>
      <c r="O497" s="111"/>
      <c r="P497" s="111"/>
      <c r="Q497" s="112"/>
    </row>
    <row r="498" spans="1:18" ht="15.6" customHeight="1" x14ac:dyDescent="0.2">
      <c r="A498" s="96"/>
      <c r="B498" s="90"/>
      <c r="C498" s="99"/>
      <c r="D498" s="99"/>
      <c r="E498" s="105"/>
      <c r="F498" s="105"/>
      <c r="G498" s="105"/>
      <c r="H498" s="105"/>
      <c r="I498" s="103"/>
      <c r="J498" s="105"/>
      <c r="K498" s="103"/>
      <c r="L498" s="113" t="s">
        <v>170</v>
      </c>
      <c r="M498" s="114"/>
      <c r="N498" s="113" t="s">
        <v>171</v>
      </c>
      <c r="O498" s="114"/>
      <c r="P498" s="113" t="s">
        <v>172</v>
      </c>
      <c r="Q498" s="115"/>
    </row>
    <row r="499" spans="1:18" ht="15.6" customHeight="1" thickBot="1" x14ac:dyDescent="0.25">
      <c r="A499" s="96"/>
      <c r="B499" s="91"/>
      <c r="C499" s="100"/>
      <c r="D499" s="100"/>
      <c r="E499" s="106"/>
      <c r="F499" s="106"/>
      <c r="G499" s="106"/>
      <c r="H499" s="106"/>
      <c r="I499" s="104"/>
      <c r="J499" s="106"/>
      <c r="K499" s="104"/>
      <c r="L499" s="24" t="s">
        <v>6</v>
      </c>
      <c r="M499" s="87" t="s">
        <v>7</v>
      </c>
      <c r="N499" s="70" t="s">
        <v>6</v>
      </c>
      <c r="O499" s="87" t="s">
        <v>7</v>
      </c>
      <c r="P499" s="24" t="s">
        <v>6</v>
      </c>
      <c r="Q499" s="26" t="s">
        <v>7</v>
      </c>
    </row>
    <row r="500" spans="1:18" ht="15.6" customHeight="1" x14ac:dyDescent="0.2">
      <c r="A500" s="96"/>
      <c r="B500" s="28" t="s">
        <v>167</v>
      </c>
      <c r="C500" s="28" t="s">
        <v>28</v>
      </c>
      <c r="D500" s="37" t="s">
        <v>29</v>
      </c>
      <c r="E500" s="38">
        <v>6</v>
      </c>
      <c r="F500" s="38">
        <v>58</v>
      </c>
      <c r="G500" s="38">
        <v>1450</v>
      </c>
      <c r="H500" s="38">
        <v>35</v>
      </c>
      <c r="I500" s="4">
        <v>335.56</v>
      </c>
      <c r="J500" s="4">
        <v>328.84</v>
      </c>
      <c r="K500" s="4">
        <f>I500-J500</f>
        <v>6.7200000000000273</v>
      </c>
      <c r="L500" s="83">
        <v>4</v>
      </c>
      <c r="M500" s="40">
        <f>H500*L500</f>
        <v>140</v>
      </c>
      <c r="N500" s="83">
        <v>8</v>
      </c>
      <c r="O500" s="40">
        <f>H500*N500</f>
        <v>280</v>
      </c>
      <c r="P500" s="83">
        <v>12</v>
      </c>
      <c r="Q500" s="40">
        <f>H500*P500</f>
        <v>420</v>
      </c>
    </row>
    <row r="501" spans="1:18" ht="15.6" customHeight="1" x14ac:dyDescent="0.2">
      <c r="A501" s="96"/>
      <c r="B501" s="31">
        <v>5001442</v>
      </c>
      <c r="C501" s="31" t="s">
        <v>32</v>
      </c>
      <c r="D501" s="32" t="s">
        <v>30</v>
      </c>
      <c r="E501" s="33">
        <v>7</v>
      </c>
      <c r="F501" s="33">
        <v>65</v>
      </c>
      <c r="G501" s="33">
        <v>1800</v>
      </c>
      <c r="H501" s="33">
        <v>28</v>
      </c>
      <c r="I501" s="5">
        <v>315.31</v>
      </c>
      <c r="J501" s="5">
        <v>309</v>
      </c>
      <c r="K501" s="4">
        <f t="shared" ref="K501:K503" si="71">I501-J501</f>
        <v>6.3100000000000023</v>
      </c>
      <c r="L501" s="83">
        <v>5</v>
      </c>
      <c r="M501" s="6">
        <f>H501*L501</f>
        <v>140</v>
      </c>
      <c r="N501" s="83">
        <v>10</v>
      </c>
      <c r="O501" s="6">
        <f>H501*N501</f>
        <v>280</v>
      </c>
      <c r="P501" s="83">
        <v>16</v>
      </c>
      <c r="Q501" s="6">
        <f>H501*P501</f>
        <v>448</v>
      </c>
    </row>
    <row r="502" spans="1:18" ht="15.6" customHeight="1" x14ac:dyDescent="0.2">
      <c r="A502" s="96"/>
      <c r="B502" s="31" t="s">
        <v>168</v>
      </c>
      <c r="C502" s="31" t="s">
        <v>33</v>
      </c>
      <c r="D502" s="32" t="s">
        <v>31</v>
      </c>
      <c r="E502" s="33">
        <v>8</v>
      </c>
      <c r="F502" s="33">
        <v>70</v>
      </c>
      <c r="G502" s="33">
        <v>2470</v>
      </c>
      <c r="H502" s="33">
        <v>28</v>
      </c>
      <c r="I502" s="5">
        <v>377.93</v>
      </c>
      <c r="J502" s="5">
        <v>370.37</v>
      </c>
      <c r="K502" s="4">
        <f t="shared" si="71"/>
        <v>7.5600000000000023</v>
      </c>
      <c r="L502" s="83">
        <v>4</v>
      </c>
      <c r="M502" s="6">
        <f>H502*L502</f>
        <v>112</v>
      </c>
      <c r="N502" s="83">
        <v>9</v>
      </c>
      <c r="O502" s="6">
        <f>H502*N502</f>
        <v>252</v>
      </c>
      <c r="P502" s="83">
        <v>13</v>
      </c>
      <c r="Q502" s="6">
        <f>H502*P502</f>
        <v>364</v>
      </c>
    </row>
    <row r="503" spans="1:18" ht="15.6" customHeight="1" x14ac:dyDescent="0.2">
      <c r="A503" s="96"/>
      <c r="B503" s="31" t="s">
        <v>169</v>
      </c>
      <c r="C503" s="31" t="s">
        <v>129</v>
      </c>
      <c r="D503" s="32" t="s">
        <v>145</v>
      </c>
      <c r="E503" s="33">
        <v>9</v>
      </c>
      <c r="F503" s="33">
        <v>70</v>
      </c>
      <c r="G503" s="33">
        <v>2840</v>
      </c>
      <c r="H503" s="33">
        <v>28</v>
      </c>
      <c r="I503" s="5">
        <v>473.74</v>
      </c>
      <c r="J503" s="5">
        <v>464.26</v>
      </c>
      <c r="K503" s="4">
        <f t="shared" si="71"/>
        <v>9.4800000000000182</v>
      </c>
      <c r="L503" s="83">
        <v>3</v>
      </c>
      <c r="M503" s="6">
        <f>H503*L503</f>
        <v>84</v>
      </c>
      <c r="N503" s="83">
        <v>7</v>
      </c>
      <c r="O503" s="6">
        <f>H503*N503</f>
        <v>196</v>
      </c>
      <c r="P503" s="83">
        <v>10</v>
      </c>
      <c r="Q503" s="6">
        <f>H503*P503</f>
        <v>280</v>
      </c>
      <c r="R503" s="2"/>
    </row>
    <row r="504" spans="1:18" ht="15.6" customHeight="1" x14ac:dyDescent="0.2">
      <c r="A504" s="96"/>
      <c r="B504" s="35"/>
      <c r="C504" s="35"/>
      <c r="D504" s="15"/>
      <c r="E504" s="23"/>
      <c r="F504" s="23"/>
      <c r="G504" s="23"/>
      <c r="H504" s="23"/>
      <c r="I504" s="3"/>
      <c r="J504" s="3"/>
      <c r="K504" s="3"/>
      <c r="L504" s="68"/>
      <c r="M504" s="8"/>
    </row>
    <row r="505" spans="1:18" ht="15.6" customHeight="1" x14ac:dyDescent="0.2">
      <c r="A505" s="96"/>
      <c r="B505" s="35"/>
      <c r="C505" s="35"/>
      <c r="D505" s="15"/>
      <c r="E505" s="23"/>
      <c r="F505" s="23"/>
      <c r="G505" s="23"/>
      <c r="H505" s="23"/>
      <c r="I505" s="3"/>
      <c r="J505" s="3"/>
      <c r="K505" s="3"/>
      <c r="L505" s="68"/>
      <c r="M505" s="8"/>
    </row>
    <row r="506" spans="1:18" ht="15.6" customHeight="1" x14ac:dyDescent="0.2">
      <c r="A506" s="96"/>
      <c r="B506" s="35"/>
      <c r="C506" s="35"/>
      <c r="D506" s="15"/>
      <c r="E506" s="23"/>
      <c r="F506" s="23"/>
      <c r="G506" s="23"/>
      <c r="H506" s="23"/>
      <c r="I506" s="3"/>
      <c r="J506" s="3"/>
      <c r="K506" s="3"/>
      <c r="L506" s="68"/>
      <c r="M506" s="8"/>
    </row>
    <row r="507" spans="1:18" ht="15.6" customHeight="1" x14ac:dyDescent="0.2">
      <c r="A507" s="96"/>
      <c r="B507" s="35"/>
      <c r="C507" s="35"/>
      <c r="D507" s="15"/>
      <c r="E507" s="23"/>
      <c r="F507" s="23"/>
      <c r="G507" s="23"/>
      <c r="H507" s="23"/>
      <c r="I507" s="3"/>
      <c r="J507" s="3"/>
      <c r="K507" s="3"/>
      <c r="L507" s="68"/>
      <c r="M507" s="8"/>
    </row>
    <row r="508" spans="1:18" ht="15.6" customHeight="1" x14ac:dyDescent="0.2">
      <c r="A508" s="96"/>
      <c r="B508" s="35"/>
      <c r="C508" s="35"/>
      <c r="D508" s="15"/>
      <c r="E508" s="23"/>
      <c r="F508" s="23"/>
      <c r="G508" s="23"/>
      <c r="H508" s="23"/>
      <c r="I508" s="3"/>
      <c r="J508" s="3"/>
      <c r="K508" s="3"/>
      <c r="L508" s="68"/>
      <c r="M508" s="8"/>
    </row>
    <row r="509" spans="1:18" ht="15.6" customHeight="1" x14ac:dyDescent="0.2">
      <c r="A509" s="96"/>
      <c r="B509" s="35"/>
      <c r="C509" s="35"/>
      <c r="D509" s="15"/>
      <c r="E509" s="23"/>
      <c r="F509" s="23"/>
      <c r="G509" s="23"/>
      <c r="H509" s="23"/>
      <c r="I509" s="3"/>
      <c r="J509" s="3"/>
      <c r="K509" s="3"/>
      <c r="L509" s="68"/>
      <c r="M509" s="8"/>
    </row>
    <row r="510" spans="1:18" ht="15.6" customHeight="1" x14ac:dyDescent="0.2">
      <c r="A510" s="96"/>
      <c r="B510" s="35"/>
      <c r="C510" s="35"/>
      <c r="D510" s="15"/>
      <c r="E510" s="23"/>
      <c r="F510" s="23"/>
      <c r="G510" s="23"/>
      <c r="H510" s="23"/>
      <c r="I510" s="3"/>
      <c r="J510" s="3"/>
      <c r="K510" s="3"/>
      <c r="L510" s="68"/>
      <c r="M510" s="8"/>
    </row>
    <row r="511" spans="1:18" ht="15.6" customHeight="1" x14ac:dyDescent="0.2">
      <c r="A511" s="96"/>
      <c r="C511" s="35"/>
      <c r="D511" s="15"/>
      <c r="E511" s="19" t="s">
        <v>41</v>
      </c>
      <c r="F511" s="23"/>
      <c r="G511" s="23"/>
      <c r="H511" s="23"/>
      <c r="I511" s="3"/>
      <c r="J511" s="3"/>
      <c r="K511" s="3"/>
      <c r="L511" s="43"/>
      <c r="M511" s="8"/>
    </row>
    <row r="512" spans="1:18" ht="15.6" customHeight="1" x14ac:dyDescent="0.2">
      <c r="A512" s="96"/>
      <c r="D512" s="19"/>
      <c r="E512" s="19" t="s">
        <v>204</v>
      </c>
      <c r="F512" s="22"/>
      <c r="G512" s="22"/>
      <c r="H512" s="36"/>
      <c r="I512" s="36"/>
      <c r="J512" s="36"/>
      <c r="K512" s="36"/>
      <c r="L512" s="36"/>
      <c r="M512" s="22"/>
    </row>
    <row r="513" spans="1:18" ht="15.6" customHeight="1" thickBot="1" x14ac:dyDescent="0.25">
      <c r="A513" s="96"/>
      <c r="D513" s="15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"/>
    </row>
    <row r="514" spans="1:18" ht="15.6" customHeight="1" x14ac:dyDescent="0.2">
      <c r="A514" s="96"/>
      <c r="B514" s="89" t="s">
        <v>137</v>
      </c>
      <c r="C514" s="98" t="s">
        <v>0</v>
      </c>
      <c r="D514" s="128" t="s">
        <v>1</v>
      </c>
      <c r="E514" s="121"/>
      <c r="F514" s="128" t="s">
        <v>34</v>
      </c>
      <c r="G514" s="121"/>
      <c r="H514" s="102" t="s">
        <v>213</v>
      </c>
      <c r="I514" s="102" t="s">
        <v>211</v>
      </c>
      <c r="J514" s="117" t="s">
        <v>212</v>
      </c>
      <c r="K514" s="120" t="s">
        <v>274</v>
      </c>
      <c r="L514" s="120"/>
      <c r="M514" s="120"/>
      <c r="N514" s="120"/>
      <c r="O514" s="120"/>
      <c r="P514" s="120"/>
      <c r="Q514" s="121"/>
      <c r="R514" s="2"/>
    </row>
    <row r="515" spans="1:18" ht="15.6" customHeight="1" x14ac:dyDescent="0.2">
      <c r="A515" s="96"/>
      <c r="B515" s="90"/>
      <c r="C515" s="99"/>
      <c r="D515" s="124"/>
      <c r="E515" s="123"/>
      <c r="F515" s="124"/>
      <c r="G515" s="123"/>
      <c r="H515" s="105"/>
      <c r="I515" s="105"/>
      <c r="J515" s="118"/>
      <c r="K515" s="122"/>
      <c r="L515" s="122"/>
      <c r="M515" s="122"/>
      <c r="N515" s="122"/>
      <c r="O515" s="122"/>
      <c r="P515" s="122"/>
      <c r="Q515" s="123"/>
      <c r="R515" s="2"/>
    </row>
    <row r="516" spans="1:18" ht="15.6" customHeight="1" thickBot="1" x14ac:dyDescent="0.25">
      <c r="A516" s="96"/>
      <c r="B516" s="91"/>
      <c r="C516" s="100"/>
      <c r="D516" s="129"/>
      <c r="E516" s="130"/>
      <c r="F516" s="129"/>
      <c r="G516" s="130"/>
      <c r="H516" s="106"/>
      <c r="I516" s="106"/>
      <c r="J516" s="119"/>
      <c r="K516" s="122"/>
      <c r="L516" s="122"/>
      <c r="M516" s="122"/>
      <c r="N516" s="122"/>
      <c r="O516" s="122"/>
      <c r="P516" s="122"/>
      <c r="Q516" s="123"/>
      <c r="R516" s="2"/>
    </row>
    <row r="517" spans="1:18" ht="15.6" customHeight="1" x14ac:dyDescent="0.2">
      <c r="A517" s="96"/>
      <c r="B517" s="27">
        <v>5001425</v>
      </c>
      <c r="C517" s="28" t="s">
        <v>46</v>
      </c>
      <c r="D517" s="107" t="s">
        <v>42</v>
      </c>
      <c r="E517" s="107"/>
      <c r="F517" s="108" t="s">
        <v>35</v>
      </c>
      <c r="G517" s="108"/>
      <c r="H517" s="4">
        <v>22.88</v>
      </c>
      <c r="I517" s="69">
        <v>22.42</v>
      </c>
      <c r="J517" s="4">
        <f>H517-I517</f>
        <v>0.4599999999999973</v>
      </c>
      <c r="K517" s="124"/>
      <c r="L517" s="122"/>
      <c r="M517" s="122"/>
      <c r="N517" s="122"/>
      <c r="O517" s="122"/>
      <c r="P517" s="122"/>
      <c r="Q517" s="123"/>
      <c r="R517" s="2"/>
    </row>
    <row r="518" spans="1:18" ht="15.6" customHeight="1" x14ac:dyDescent="0.2">
      <c r="A518" s="96"/>
      <c r="B518" s="47">
        <v>5001425</v>
      </c>
      <c r="C518" s="31" t="s">
        <v>46</v>
      </c>
      <c r="D518" s="101" t="s">
        <v>43</v>
      </c>
      <c r="E518" s="101"/>
      <c r="F518" s="109" t="s">
        <v>36</v>
      </c>
      <c r="G518" s="109"/>
      <c r="H518" s="4">
        <v>22.88</v>
      </c>
      <c r="I518" s="69">
        <v>22.42</v>
      </c>
      <c r="J518" s="5">
        <f t="shared" ref="J518:J524" si="72">H518-I518</f>
        <v>0.4599999999999973</v>
      </c>
      <c r="K518" s="124"/>
      <c r="L518" s="122"/>
      <c r="M518" s="122"/>
      <c r="N518" s="122"/>
      <c r="O518" s="122"/>
      <c r="P518" s="122"/>
      <c r="Q518" s="123"/>
      <c r="R518" s="2"/>
    </row>
    <row r="519" spans="1:18" ht="15.6" customHeight="1" x14ac:dyDescent="0.2">
      <c r="A519" s="96"/>
      <c r="B519" s="47">
        <v>5001425</v>
      </c>
      <c r="C519" s="31" t="s">
        <v>46</v>
      </c>
      <c r="D519" s="101" t="s">
        <v>53</v>
      </c>
      <c r="E519" s="101"/>
      <c r="F519" s="109" t="s">
        <v>37</v>
      </c>
      <c r="G519" s="109"/>
      <c r="H519" s="4">
        <v>22.88</v>
      </c>
      <c r="I519" s="69">
        <v>22.42</v>
      </c>
      <c r="J519" s="5">
        <f t="shared" si="72"/>
        <v>0.4599999999999973</v>
      </c>
      <c r="K519" s="124"/>
      <c r="L519" s="122"/>
      <c r="M519" s="122"/>
      <c r="N519" s="122"/>
      <c r="O519" s="122"/>
      <c r="P519" s="122"/>
      <c r="Q519" s="123"/>
      <c r="R519" s="2"/>
    </row>
    <row r="520" spans="1:18" ht="15.6" customHeight="1" x14ac:dyDescent="0.2">
      <c r="A520" s="96"/>
      <c r="B520" s="47">
        <v>5001427</v>
      </c>
      <c r="C520" s="31" t="s">
        <v>47</v>
      </c>
      <c r="D520" s="101" t="s">
        <v>52</v>
      </c>
      <c r="E520" s="101"/>
      <c r="F520" s="109" t="s">
        <v>38</v>
      </c>
      <c r="G520" s="109"/>
      <c r="H520" s="5">
        <v>28.24</v>
      </c>
      <c r="I520" s="69">
        <v>27.67</v>
      </c>
      <c r="J520" s="5">
        <f t="shared" si="72"/>
        <v>0.56999999999999673</v>
      </c>
      <c r="K520" s="124"/>
      <c r="L520" s="122"/>
      <c r="M520" s="122"/>
      <c r="N520" s="122"/>
      <c r="O520" s="122"/>
      <c r="P520" s="122"/>
      <c r="Q520" s="123"/>
      <c r="R520" s="2"/>
    </row>
    <row r="521" spans="1:18" ht="15.6" customHeight="1" x14ac:dyDescent="0.2">
      <c r="A521" s="96"/>
      <c r="B521" s="47">
        <v>5001427</v>
      </c>
      <c r="C521" s="31" t="s">
        <v>47</v>
      </c>
      <c r="D521" s="101" t="s">
        <v>44</v>
      </c>
      <c r="E521" s="101"/>
      <c r="F521" s="109" t="s">
        <v>39</v>
      </c>
      <c r="G521" s="109"/>
      <c r="H521" s="5">
        <v>28.24</v>
      </c>
      <c r="I521" s="69">
        <v>27.67</v>
      </c>
      <c r="J521" s="5">
        <f t="shared" si="72"/>
        <v>0.56999999999999673</v>
      </c>
      <c r="K521" s="124"/>
      <c r="L521" s="122"/>
      <c r="M521" s="122"/>
      <c r="N521" s="122"/>
      <c r="O521" s="122"/>
      <c r="P521" s="122"/>
      <c r="Q521" s="123"/>
      <c r="R521" s="2"/>
    </row>
    <row r="522" spans="1:18" ht="15.6" customHeight="1" x14ac:dyDescent="0.2">
      <c r="A522" s="96"/>
      <c r="B522" s="47">
        <v>5001424</v>
      </c>
      <c r="C522" s="31" t="s">
        <v>48</v>
      </c>
      <c r="D522" s="101" t="s">
        <v>54</v>
      </c>
      <c r="E522" s="101"/>
      <c r="F522" s="109" t="s">
        <v>40</v>
      </c>
      <c r="G522" s="109"/>
      <c r="H522" s="5">
        <v>213.01</v>
      </c>
      <c r="I522" s="69">
        <v>208.74</v>
      </c>
      <c r="J522" s="5">
        <f t="shared" si="72"/>
        <v>4.2699999999999818</v>
      </c>
      <c r="K522" s="124"/>
      <c r="L522" s="122"/>
      <c r="M522" s="122"/>
      <c r="N522" s="122"/>
      <c r="O522" s="122"/>
      <c r="P522" s="122"/>
      <c r="Q522" s="123"/>
      <c r="R522" s="2"/>
    </row>
    <row r="523" spans="1:18" ht="15.6" customHeight="1" x14ac:dyDescent="0.2">
      <c r="A523" s="96"/>
      <c r="B523" s="47">
        <v>5001424</v>
      </c>
      <c r="C523" s="31" t="s">
        <v>48</v>
      </c>
      <c r="D523" s="101" t="s">
        <v>55</v>
      </c>
      <c r="E523" s="101"/>
      <c r="F523" s="109" t="s">
        <v>36</v>
      </c>
      <c r="G523" s="109"/>
      <c r="H523" s="5">
        <v>213.01</v>
      </c>
      <c r="I523" s="69">
        <v>208.74</v>
      </c>
      <c r="J523" s="5">
        <f t="shared" si="72"/>
        <v>4.2699999999999818</v>
      </c>
      <c r="K523" s="124"/>
      <c r="L523" s="122"/>
      <c r="M523" s="122"/>
      <c r="N523" s="122"/>
      <c r="O523" s="122"/>
      <c r="P523" s="122"/>
      <c r="Q523" s="123"/>
      <c r="R523" s="2"/>
    </row>
    <row r="524" spans="1:18" ht="15.6" customHeight="1" x14ac:dyDescent="0.2">
      <c r="A524" s="96"/>
      <c r="B524" s="47">
        <v>5001424</v>
      </c>
      <c r="C524" s="31" t="s">
        <v>48</v>
      </c>
      <c r="D524" s="101" t="s">
        <v>56</v>
      </c>
      <c r="E524" s="101"/>
      <c r="F524" s="109" t="s">
        <v>37</v>
      </c>
      <c r="G524" s="109"/>
      <c r="H524" s="5">
        <v>213.01</v>
      </c>
      <c r="I524" s="69">
        <v>208.74</v>
      </c>
      <c r="J524" s="5">
        <f t="shared" si="72"/>
        <v>4.2699999999999818</v>
      </c>
      <c r="K524" s="125"/>
      <c r="L524" s="126"/>
      <c r="M524" s="126"/>
      <c r="N524" s="126"/>
      <c r="O524" s="126"/>
      <c r="P524" s="126"/>
      <c r="Q524" s="127"/>
      <c r="R524" s="2"/>
    </row>
    <row r="525" spans="1:18" ht="15.6" customHeight="1" x14ac:dyDescent="0.2">
      <c r="A525" s="11"/>
      <c r="B525" s="48"/>
      <c r="C525" s="35"/>
      <c r="D525" s="49"/>
      <c r="E525" s="49"/>
      <c r="F525" s="23"/>
      <c r="G525" s="23"/>
      <c r="H525" s="3"/>
      <c r="I525" s="48"/>
      <c r="J525" s="48"/>
      <c r="K525" s="48"/>
      <c r="L525" s="48"/>
      <c r="M525" s="48"/>
      <c r="N525" s="48"/>
      <c r="O525" s="48"/>
      <c r="P525" s="48"/>
      <c r="Q525" s="48"/>
      <c r="R525" s="2"/>
    </row>
    <row r="526" spans="1:18" ht="15.6" customHeight="1" x14ac:dyDescent="0.2">
      <c r="A526" s="13"/>
      <c r="B526" s="48"/>
      <c r="C526" s="35"/>
      <c r="D526" s="49"/>
      <c r="E526" s="49"/>
      <c r="F526" s="23"/>
      <c r="G526" s="23"/>
      <c r="H526" s="3"/>
      <c r="I526" s="48"/>
      <c r="J526" s="48"/>
      <c r="K526" s="48"/>
      <c r="L526" s="48"/>
      <c r="M526" s="48"/>
      <c r="N526" s="48"/>
      <c r="O526" s="48"/>
      <c r="P526" s="48"/>
      <c r="Q526" s="48"/>
      <c r="R526" s="2"/>
    </row>
    <row r="527" spans="1:18" ht="15.6" customHeight="1" x14ac:dyDescent="0.2">
      <c r="A527" s="96" t="s">
        <v>277</v>
      </c>
      <c r="B527" s="48"/>
      <c r="C527" s="35"/>
      <c r="D527" s="49"/>
      <c r="E527" s="49"/>
      <c r="F527" s="23"/>
      <c r="G527" s="23"/>
      <c r="H527" s="3"/>
      <c r="I527" s="48"/>
      <c r="J527" s="48"/>
      <c r="K527" s="48"/>
      <c r="L527" s="48"/>
      <c r="M527" s="48"/>
      <c r="N527" s="48"/>
      <c r="O527" s="48"/>
      <c r="P527" s="48"/>
      <c r="Q527" s="48"/>
      <c r="R527" s="2"/>
    </row>
    <row r="528" spans="1:18" ht="15.6" customHeight="1" x14ac:dyDescent="0.2">
      <c r="A528" s="96"/>
      <c r="B528" s="48"/>
      <c r="C528" s="35"/>
      <c r="D528" s="49"/>
      <c r="E528" s="49"/>
      <c r="F528" s="23"/>
      <c r="G528" s="23"/>
      <c r="H528" s="3"/>
      <c r="I528" s="48"/>
      <c r="J528" s="48"/>
      <c r="K528" s="48"/>
      <c r="L528" s="48"/>
      <c r="M528" s="48"/>
      <c r="N528" s="48"/>
      <c r="O528" s="48"/>
      <c r="P528" s="48"/>
      <c r="Q528" s="48"/>
      <c r="R528" s="2"/>
    </row>
    <row r="529" spans="1:17" ht="15.6" customHeight="1" x14ac:dyDescent="0.2">
      <c r="A529" s="96"/>
      <c r="B529" s="48"/>
      <c r="C529" s="35"/>
      <c r="D529" s="49"/>
      <c r="E529" s="49"/>
      <c r="F529" s="23"/>
      <c r="G529" s="23"/>
      <c r="H529" s="3"/>
      <c r="I529" s="48"/>
      <c r="J529" s="48"/>
      <c r="K529" s="48"/>
      <c r="L529" s="48"/>
      <c r="M529" s="48"/>
      <c r="N529" s="48"/>
      <c r="O529" s="48"/>
      <c r="P529" s="48"/>
      <c r="Q529" s="48"/>
    </row>
    <row r="530" spans="1:17" ht="15.6" customHeight="1" x14ac:dyDescent="0.2">
      <c r="A530" s="96"/>
      <c r="B530" s="48"/>
      <c r="C530" s="35"/>
      <c r="D530" s="49"/>
      <c r="E530" s="49"/>
      <c r="F530" s="23"/>
      <c r="G530" s="23"/>
      <c r="H530" s="3"/>
      <c r="I530" s="48"/>
      <c r="J530" s="48"/>
      <c r="K530" s="48"/>
      <c r="L530" s="48"/>
      <c r="M530" s="48"/>
      <c r="N530" s="48"/>
      <c r="O530" s="48"/>
      <c r="P530" s="48"/>
      <c r="Q530" s="48"/>
    </row>
    <row r="531" spans="1:17" ht="15.6" customHeight="1" x14ac:dyDescent="0.2">
      <c r="A531" s="96"/>
      <c r="C531" s="50"/>
      <c r="D531" s="19" t="s">
        <v>278</v>
      </c>
      <c r="E531" s="23"/>
      <c r="F531" s="23"/>
      <c r="G531" s="23"/>
      <c r="H531" s="23"/>
      <c r="I531" s="3"/>
      <c r="J531" s="3"/>
      <c r="K531" s="3"/>
      <c r="L531" s="43"/>
      <c r="M531" s="8"/>
      <c r="N531" s="8"/>
      <c r="O531" s="8"/>
      <c r="P531" s="8"/>
      <c r="Q531" s="8"/>
    </row>
    <row r="532" spans="1:17" ht="15.6" customHeight="1" x14ac:dyDescent="0.2">
      <c r="A532" s="96"/>
      <c r="D532" s="15" t="s">
        <v>219</v>
      </c>
      <c r="E532" s="22"/>
      <c r="F532" s="22"/>
      <c r="G532" s="36"/>
      <c r="H532" s="36"/>
      <c r="I532" s="36"/>
      <c r="J532" s="36"/>
      <c r="K532" s="36"/>
      <c r="L532" s="22"/>
      <c r="M532" s="22"/>
      <c r="N532" s="22"/>
      <c r="O532" s="22"/>
      <c r="P532" s="22"/>
      <c r="Q532" s="22"/>
    </row>
    <row r="533" spans="1:17" ht="15.6" customHeight="1" thickBot="1" x14ac:dyDescent="0.25">
      <c r="A533" s="96"/>
      <c r="D533" s="15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ht="15.6" customHeight="1" x14ac:dyDescent="0.2">
      <c r="A534" s="96"/>
      <c r="B534" s="89" t="s">
        <v>137</v>
      </c>
      <c r="C534" s="98" t="s">
        <v>0</v>
      </c>
      <c r="D534" s="98" t="s">
        <v>1</v>
      </c>
      <c r="E534" s="98" t="s">
        <v>3</v>
      </c>
      <c r="F534" s="98" t="s">
        <v>209</v>
      </c>
      <c r="G534" s="98" t="s">
        <v>242</v>
      </c>
      <c r="H534" s="102" t="s">
        <v>206</v>
      </c>
      <c r="I534" s="102" t="s">
        <v>207</v>
      </c>
      <c r="J534" s="102" t="s">
        <v>243</v>
      </c>
      <c r="K534" s="102" t="s">
        <v>208</v>
      </c>
      <c r="L534" s="110" t="s">
        <v>2</v>
      </c>
      <c r="M534" s="111"/>
      <c r="N534" s="111"/>
      <c r="O534" s="111"/>
      <c r="P534" s="111"/>
      <c r="Q534" s="112"/>
    </row>
    <row r="535" spans="1:17" ht="15.6" customHeight="1" x14ac:dyDescent="0.2">
      <c r="A535" s="96"/>
      <c r="B535" s="90"/>
      <c r="C535" s="99"/>
      <c r="D535" s="99"/>
      <c r="E535" s="99"/>
      <c r="F535" s="99"/>
      <c r="G535" s="99"/>
      <c r="H535" s="105"/>
      <c r="I535" s="103"/>
      <c r="J535" s="105"/>
      <c r="K535" s="103"/>
      <c r="L535" s="113" t="s">
        <v>170</v>
      </c>
      <c r="M535" s="114"/>
      <c r="N535" s="113" t="s">
        <v>171</v>
      </c>
      <c r="O535" s="114"/>
      <c r="P535" s="113" t="s">
        <v>172</v>
      </c>
      <c r="Q535" s="115"/>
    </row>
    <row r="536" spans="1:17" ht="15.6" customHeight="1" thickBot="1" x14ac:dyDescent="0.25">
      <c r="A536" s="96"/>
      <c r="B536" s="91"/>
      <c r="C536" s="100"/>
      <c r="D536" s="100"/>
      <c r="E536" s="100"/>
      <c r="F536" s="100"/>
      <c r="G536" s="100"/>
      <c r="H536" s="106"/>
      <c r="I536" s="104"/>
      <c r="J536" s="106"/>
      <c r="K536" s="104"/>
      <c r="L536" s="24" t="s">
        <v>6</v>
      </c>
      <c r="M536" s="25" t="s">
        <v>7</v>
      </c>
      <c r="N536" s="24" t="s">
        <v>6</v>
      </c>
      <c r="O536" s="25" t="s">
        <v>7</v>
      </c>
      <c r="P536" s="24" t="s">
        <v>6</v>
      </c>
      <c r="Q536" s="26" t="s">
        <v>7</v>
      </c>
    </row>
    <row r="537" spans="1:17" ht="15.6" customHeight="1" x14ac:dyDescent="0.2">
      <c r="A537" s="96"/>
      <c r="B537" s="28">
        <v>5001459</v>
      </c>
      <c r="C537" s="28" t="s">
        <v>49</v>
      </c>
      <c r="D537" s="37" t="s">
        <v>51</v>
      </c>
      <c r="E537" s="38">
        <v>3</v>
      </c>
      <c r="F537" s="38" t="s">
        <v>60</v>
      </c>
      <c r="G537" s="38">
        <v>850</v>
      </c>
      <c r="H537" s="38">
        <v>12</v>
      </c>
      <c r="I537" s="4">
        <v>290.56</v>
      </c>
      <c r="J537" s="4">
        <v>284.74</v>
      </c>
      <c r="K537" s="4">
        <f>I537-J537</f>
        <v>5.8199999999999932</v>
      </c>
      <c r="L537" s="82">
        <v>5</v>
      </c>
      <c r="M537" s="38">
        <f>L537*H537</f>
        <v>60</v>
      </c>
      <c r="N537" s="82">
        <v>11</v>
      </c>
      <c r="O537" s="38">
        <f>N537*H537</f>
        <v>132</v>
      </c>
      <c r="P537" s="82">
        <v>17</v>
      </c>
      <c r="Q537" s="38">
        <f>P537*H537</f>
        <v>204</v>
      </c>
    </row>
    <row r="538" spans="1:17" ht="15.6" customHeight="1" x14ac:dyDescent="0.2">
      <c r="A538" s="96"/>
      <c r="B538" s="31">
        <v>5001460</v>
      </c>
      <c r="C538" s="31" t="s">
        <v>50</v>
      </c>
      <c r="D538" s="32" t="s">
        <v>151</v>
      </c>
      <c r="E538" s="33">
        <v>3</v>
      </c>
      <c r="F538" s="33" t="s">
        <v>61</v>
      </c>
      <c r="G538" s="33">
        <v>950</v>
      </c>
      <c r="H538" s="33">
        <v>10</v>
      </c>
      <c r="I538" s="5">
        <v>272.88</v>
      </c>
      <c r="J538" s="5">
        <v>267.42</v>
      </c>
      <c r="K538" s="5">
        <f t="shared" ref="K538" si="73">I538-J538</f>
        <v>5.4599999999999795</v>
      </c>
      <c r="L538" s="82">
        <v>6</v>
      </c>
      <c r="M538" s="38">
        <f t="shared" ref="M538" si="74">L538*H538</f>
        <v>60</v>
      </c>
      <c r="N538" s="82">
        <v>12</v>
      </c>
      <c r="O538" s="38">
        <f t="shared" ref="O538" si="75">N538*H538</f>
        <v>120</v>
      </c>
      <c r="P538" s="82">
        <v>19</v>
      </c>
      <c r="Q538" s="38">
        <f t="shared" ref="Q538" si="76">P538*H538</f>
        <v>190</v>
      </c>
    </row>
    <row r="539" spans="1:17" ht="15.6" customHeight="1" x14ac:dyDescent="0.2">
      <c r="A539" s="96"/>
      <c r="B539" s="35"/>
      <c r="C539" s="35"/>
      <c r="D539" s="15"/>
      <c r="E539" s="23"/>
      <c r="F539" s="23"/>
      <c r="G539" s="23"/>
      <c r="H539" s="23"/>
      <c r="I539" s="3"/>
      <c r="J539" s="3"/>
      <c r="K539" s="3"/>
      <c r="L539" s="42"/>
      <c r="M539" s="8"/>
      <c r="N539" s="54"/>
      <c r="O539" s="8"/>
      <c r="P539" s="54"/>
      <c r="Q539" s="8"/>
    </row>
    <row r="540" spans="1:17" ht="15.6" customHeight="1" x14ac:dyDescent="0.2">
      <c r="A540" s="96"/>
      <c r="B540" s="35"/>
      <c r="C540" s="35"/>
      <c r="D540" s="15"/>
      <c r="E540" s="23"/>
      <c r="F540" s="23"/>
      <c r="G540" s="23"/>
      <c r="H540" s="23"/>
      <c r="I540" s="3"/>
      <c r="J540" s="3"/>
      <c r="K540" s="3"/>
      <c r="L540" s="42"/>
      <c r="M540" s="8"/>
      <c r="N540" s="54"/>
      <c r="O540" s="8"/>
      <c r="P540" s="54"/>
      <c r="Q540" s="8"/>
    </row>
    <row r="541" spans="1:17" ht="15.6" customHeight="1" x14ac:dyDescent="0.2">
      <c r="A541" s="96"/>
      <c r="B541" s="35"/>
      <c r="C541" s="35"/>
      <c r="D541" s="15"/>
      <c r="E541" s="23"/>
      <c r="F541" s="23"/>
      <c r="G541" s="23"/>
      <c r="H541" s="23"/>
      <c r="I541" s="3"/>
      <c r="J541" s="3"/>
      <c r="K541" s="3"/>
      <c r="L541" s="42"/>
      <c r="M541" s="8"/>
      <c r="N541" s="54"/>
      <c r="O541" s="8"/>
      <c r="P541" s="54"/>
      <c r="Q541" s="8"/>
    </row>
    <row r="542" spans="1:17" ht="15.6" customHeight="1" x14ac:dyDescent="0.2">
      <c r="A542" s="96"/>
      <c r="B542" s="35"/>
      <c r="C542" s="35"/>
      <c r="D542" s="15"/>
      <c r="E542" s="23"/>
      <c r="F542" s="23"/>
      <c r="G542" s="23"/>
      <c r="H542" s="23"/>
      <c r="I542" s="3"/>
      <c r="J542" s="3"/>
      <c r="K542" s="3"/>
      <c r="L542" s="42"/>
      <c r="M542" s="8"/>
      <c r="N542" s="54"/>
      <c r="O542" s="8"/>
      <c r="P542" s="54"/>
      <c r="Q542" s="8"/>
    </row>
    <row r="543" spans="1:17" ht="15.6" customHeight="1" x14ac:dyDescent="0.2">
      <c r="A543" s="96"/>
      <c r="B543" s="35"/>
      <c r="C543" s="35"/>
      <c r="D543" s="15"/>
      <c r="E543" s="23"/>
      <c r="F543" s="23"/>
      <c r="G543" s="23"/>
      <c r="H543" s="23"/>
      <c r="I543" s="3"/>
      <c r="J543" s="3"/>
      <c r="K543" s="3"/>
      <c r="L543" s="42"/>
      <c r="M543" s="8"/>
      <c r="N543" s="54"/>
      <c r="O543" s="8"/>
      <c r="P543" s="54"/>
      <c r="Q543" s="8"/>
    </row>
    <row r="544" spans="1:17" ht="15.6" customHeight="1" x14ac:dyDescent="0.2">
      <c r="A544" s="96"/>
      <c r="B544" s="35"/>
      <c r="C544" s="35"/>
      <c r="D544" s="15"/>
      <c r="E544" s="23"/>
      <c r="F544" s="23"/>
      <c r="G544" s="23"/>
      <c r="H544" s="23"/>
      <c r="I544" s="3"/>
      <c r="J544" s="3"/>
      <c r="K544" s="3"/>
      <c r="L544" s="42"/>
      <c r="M544" s="42"/>
      <c r="N544" s="54"/>
      <c r="O544" s="8"/>
      <c r="P544" s="54"/>
      <c r="Q544" s="8"/>
    </row>
    <row r="545" spans="1:17" ht="15.6" customHeight="1" x14ac:dyDescent="0.2">
      <c r="A545" s="96"/>
      <c r="B545" s="35"/>
      <c r="C545" s="35"/>
      <c r="D545" s="19" t="s">
        <v>237</v>
      </c>
      <c r="E545" s="23"/>
      <c r="F545" s="23"/>
      <c r="G545" s="23"/>
      <c r="H545" s="23"/>
      <c r="I545" s="3"/>
      <c r="J545" s="3"/>
      <c r="K545" s="3"/>
      <c r="L545" s="42"/>
      <c r="M545" s="8"/>
      <c r="N545" s="54"/>
      <c r="O545" s="8"/>
      <c r="P545" s="54"/>
      <c r="Q545" s="8"/>
    </row>
    <row r="546" spans="1:17" ht="15.6" customHeight="1" x14ac:dyDescent="0.2">
      <c r="A546" s="96"/>
      <c r="B546" s="35"/>
      <c r="C546" s="35"/>
      <c r="D546" s="15" t="s">
        <v>219</v>
      </c>
      <c r="E546" s="22"/>
      <c r="F546" s="22"/>
      <c r="G546" s="36"/>
      <c r="H546" s="23"/>
      <c r="I546" s="3"/>
      <c r="J546" s="3"/>
      <c r="K546" s="3"/>
      <c r="L546" s="42"/>
      <c r="M546" s="8"/>
      <c r="N546" s="54"/>
      <c r="O546" s="8"/>
      <c r="P546" s="54"/>
      <c r="Q546" s="8"/>
    </row>
    <row r="547" spans="1:17" ht="15.6" customHeight="1" thickBot="1" x14ac:dyDescent="0.25">
      <c r="A547" s="96"/>
      <c r="B547" s="35"/>
      <c r="C547" s="35"/>
      <c r="D547" s="15"/>
      <c r="E547" s="22"/>
      <c r="F547" s="22"/>
      <c r="G547" s="36"/>
      <c r="H547" s="23"/>
      <c r="I547" s="3"/>
      <c r="J547" s="3"/>
      <c r="K547" s="3"/>
      <c r="L547" s="42"/>
      <c r="M547" s="8"/>
      <c r="N547" s="54"/>
      <c r="O547" s="8"/>
      <c r="P547" s="54"/>
      <c r="Q547" s="8"/>
    </row>
    <row r="548" spans="1:17" ht="15.6" customHeight="1" x14ac:dyDescent="0.2">
      <c r="A548" s="96"/>
      <c r="B548" s="89" t="s">
        <v>137</v>
      </c>
      <c r="C548" s="98" t="s">
        <v>0</v>
      </c>
      <c r="D548" s="98" t="s">
        <v>1</v>
      </c>
      <c r="E548" s="98" t="s">
        <v>3</v>
      </c>
      <c r="F548" s="98" t="s">
        <v>209</v>
      </c>
      <c r="G548" s="98" t="s">
        <v>242</v>
      </c>
      <c r="H548" s="102" t="s">
        <v>206</v>
      </c>
      <c r="I548" s="102" t="s">
        <v>207</v>
      </c>
      <c r="J548" s="102" t="s">
        <v>243</v>
      </c>
      <c r="K548" s="102" t="s">
        <v>208</v>
      </c>
      <c r="L548" s="110" t="s">
        <v>2</v>
      </c>
      <c r="M548" s="111"/>
      <c r="N548" s="111"/>
      <c r="O548" s="111"/>
      <c r="P548" s="111"/>
      <c r="Q548" s="112"/>
    </row>
    <row r="549" spans="1:17" ht="15.6" customHeight="1" x14ac:dyDescent="0.2">
      <c r="A549" s="96"/>
      <c r="B549" s="90"/>
      <c r="C549" s="99"/>
      <c r="D549" s="99"/>
      <c r="E549" s="99"/>
      <c r="F549" s="99"/>
      <c r="G549" s="99"/>
      <c r="H549" s="105"/>
      <c r="I549" s="103"/>
      <c r="J549" s="105"/>
      <c r="K549" s="103"/>
      <c r="L549" s="113" t="s">
        <v>170</v>
      </c>
      <c r="M549" s="114"/>
      <c r="N549" s="113" t="s">
        <v>171</v>
      </c>
      <c r="O549" s="114"/>
      <c r="P549" s="113" t="s">
        <v>172</v>
      </c>
      <c r="Q549" s="115"/>
    </row>
    <row r="550" spans="1:17" ht="15.6" customHeight="1" thickBot="1" x14ac:dyDescent="0.25">
      <c r="A550" s="96"/>
      <c r="B550" s="91"/>
      <c r="C550" s="100"/>
      <c r="D550" s="100"/>
      <c r="E550" s="100"/>
      <c r="F550" s="100"/>
      <c r="G550" s="100"/>
      <c r="H550" s="106"/>
      <c r="I550" s="104"/>
      <c r="J550" s="106"/>
      <c r="K550" s="104"/>
      <c r="L550" s="24" t="s">
        <v>6</v>
      </c>
      <c r="M550" s="25" t="s">
        <v>7</v>
      </c>
      <c r="N550" s="24" t="s">
        <v>6</v>
      </c>
      <c r="O550" s="25" t="s">
        <v>7</v>
      </c>
      <c r="P550" s="24" t="s">
        <v>6</v>
      </c>
      <c r="Q550" s="26" t="s">
        <v>7</v>
      </c>
    </row>
    <row r="551" spans="1:17" ht="15.6" customHeight="1" x14ac:dyDescent="0.2">
      <c r="A551" s="96"/>
      <c r="B551" s="31" t="s">
        <v>246</v>
      </c>
      <c r="C551" s="31" t="s">
        <v>143</v>
      </c>
      <c r="D551" s="32" t="s">
        <v>57</v>
      </c>
      <c r="E551" s="33">
        <v>4</v>
      </c>
      <c r="F551" s="33" t="s">
        <v>84</v>
      </c>
      <c r="G551" s="33">
        <v>1174</v>
      </c>
      <c r="H551" s="33">
        <v>22</v>
      </c>
      <c r="I551" s="5">
        <v>455.42</v>
      </c>
      <c r="J551" s="5">
        <v>446.31</v>
      </c>
      <c r="K551" s="5">
        <f>I551-J551</f>
        <v>9.1100000000000136</v>
      </c>
      <c r="L551" s="82">
        <v>3</v>
      </c>
      <c r="M551" s="33">
        <f>H551*L551</f>
        <v>66</v>
      </c>
      <c r="N551" s="82">
        <v>7</v>
      </c>
      <c r="O551" s="33">
        <f>N551*H551</f>
        <v>154</v>
      </c>
      <c r="P551" s="82">
        <v>11</v>
      </c>
      <c r="Q551" s="33">
        <f>P551*H551</f>
        <v>242</v>
      </c>
    </row>
    <row r="552" spans="1:17" ht="15.6" customHeight="1" x14ac:dyDescent="0.2">
      <c r="A552" s="96"/>
      <c r="B552" s="28" t="s">
        <v>247</v>
      </c>
      <c r="C552" s="31" t="s">
        <v>143</v>
      </c>
      <c r="D552" s="32" t="s">
        <v>127</v>
      </c>
      <c r="E552" s="33">
        <v>4</v>
      </c>
      <c r="F552" s="33" t="s">
        <v>5</v>
      </c>
      <c r="G552" s="33">
        <v>1107</v>
      </c>
      <c r="H552" s="33">
        <v>22</v>
      </c>
      <c r="I552" s="5">
        <v>455.42</v>
      </c>
      <c r="J552" s="5">
        <v>446.31</v>
      </c>
      <c r="K552" s="4">
        <f t="shared" ref="K552:K561" si="77">I552-J552</f>
        <v>9.1100000000000136</v>
      </c>
      <c r="L552" s="82">
        <v>3</v>
      </c>
      <c r="M552" s="33">
        <f t="shared" ref="M552:M563" si="78">H552*L552</f>
        <v>66</v>
      </c>
      <c r="N552" s="82">
        <v>7</v>
      </c>
      <c r="O552" s="33">
        <f t="shared" ref="O552:O563" si="79">N552*H552</f>
        <v>154</v>
      </c>
      <c r="P552" s="82">
        <v>11</v>
      </c>
      <c r="Q552" s="33">
        <f t="shared" ref="Q552:Q563" si="80">P552*H552</f>
        <v>242</v>
      </c>
    </row>
    <row r="553" spans="1:17" ht="15.6" customHeight="1" x14ac:dyDescent="0.2">
      <c r="A553" s="96"/>
      <c r="B553" s="28" t="s">
        <v>248</v>
      </c>
      <c r="C553" s="31" t="s">
        <v>143</v>
      </c>
      <c r="D553" s="32" t="s">
        <v>45</v>
      </c>
      <c r="E553" s="33">
        <v>4</v>
      </c>
      <c r="F553" s="33" t="s">
        <v>63</v>
      </c>
      <c r="G553" s="33">
        <v>1134</v>
      </c>
      <c r="H553" s="33">
        <v>22</v>
      </c>
      <c r="I553" s="5">
        <v>505.06</v>
      </c>
      <c r="J553" s="5">
        <v>494.95</v>
      </c>
      <c r="K553" s="4">
        <f t="shared" si="77"/>
        <v>10.110000000000014</v>
      </c>
      <c r="L553" s="82">
        <v>3</v>
      </c>
      <c r="M553" s="33">
        <f t="shared" si="78"/>
        <v>66</v>
      </c>
      <c r="N553" s="82">
        <v>6</v>
      </c>
      <c r="O553" s="33">
        <f t="shared" si="79"/>
        <v>132</v>
      </c>
      <c r="P553" s="82">
        <v>10</v>
      </c>
      <c r="Q553" s="33">
        <f t="shared" si="80"/>
        <v>220</v>
      </c>
    </row>
    <row r="554" spans="1:17" ht="15.6" customHeight="1" x14ac:dyDescent="0.2">
      <c r="A554" s="96"/>
      <c r="B554" s="28" t="s">
        <v>249</v>
      </c>
      <c r="C554" s="31" t="s">
        <v>143</v>
      </c>
      <c r="D554" s="32" t="s">
        <v>59</v>
      </c>
      <c r="E554" s="33">
        <v>4</v>
      </c>
      <c r="F554" s="33" t="s">
        <v>64</v>
      </c>
      <c r="G554" s="33">
        <v>1203</v>
      </c>
      <c r="H554" s="33">
        <v>18</v>
      </c>
      <c r="I554" s="5">
        <v>450.09</v>
      </c>
      <c r="J554" s="5">
        <v>441.08</v>
      </c>
      <c r="K554" s="4">
        <f t="shared" si="77"/>
        <v>9.0099999999999909</v>
      </c>
      <c r="L554" s="82">
        <v>3</v>
      </c>
      <c r="M554" s="33">
        <f t="shared" si="78"/>
        <v>54</v>
      </c>
      <c r="N554" s="82">
        <v>7</v>
      </c>
      <c r="O554" s="33">
        <f t="shared" si="79"/>
        <v>126</v>
      </c>
      <c r="P554" s="82">
        <v>11</v>
      </c>
      <c r="Q554" s="33">
        <f t="shared" si="80"/>
        <v>198</v>
      </c>
    </row>
    <row r="555" spans="1:17" ht="15.6" customHeight="1" x14ac:dyDescent="0.2">
      <c r="A555" s="96"/>
      <c r="B555" s="28" t="s">
        <v>250</v>
      </c>
      <c r="C555" s="31" t="s">
        <v>143</v>
      </c>
      <c r="D555" s="32" t="s">
        <v>58</v>
      </c>
      <c r="E555" s="33">
        <v>6</v>
      </c>
      <c r="F555" s="33" t="s">
        <v>259</v>
      </c>
      <c r="G555" s="33">
        <v>1444</v>
      </c>
      <c r="H555" s="33">
        <v>22</v>
      </c>
      <c r="I555" s="5">
        <v>529.87</v>
      </c>
      <c r="J555" s="5">
        <v>519.27</v>
      </c>
      <c r="K555" s="4">
        <f t="shared" si="77"/>
        <v>10.600000000000023</v>
      </c>
      <c r="L555" s="82">
        <v>3</v>
      </c>
      <c r="M555" s="33">
        <f t="shared" si="78"/>
        <v>66</v>
      </c>
      <c r="N555" s="82">
        <v>6</v>
      </c>
      <c r="O555" s="33">
        <f t="shared" si="79"/>
        <v>132</v>
      </c>
      <c r="P555" s="82">
        <v>9</v>
      </c>
      <c r="Q555" s="33">
        <f t="shared" si="80"/>
        <v>198</v>
      </c>
    </row>
    <row r="556" spans="1:17" ht="15.6" customHeight="1" x14ac:dyDescent="0.2">
      <c r="A556" s="96"/>
      <c r="B556" s="28" t="s">
        <v>251</v>
      </c>
      <c r="C556" s="31" t="s">
        <v>143</v>
      </c>
      <c r="D556" s="32" t="s">
        <v>57</v>
      </c>
      <c r="E556" s="33">
        <v>6</v>
      </c>
      <c r="F556" s="33" t="s">
        <v>84</v>
      </c>
      <c r="G556" s="33">
        <v>1438</v>
      </c>
      <c r="H556" s="33">
        <v>18</v>
      </c>
      <c r="I556" s="5">
        <v>438.67</v>
      </c>
      <c r="J556" s="5">
        <v>429.89</v>
      </c>
      <c r="K556" s="4">
        <f t="shared" si="77"/>
        <v>8.7800000000000296</v>
      </c>
      <c r="L556" s="82">
        <v>3</v>
      </c>
      <c r="M556" s="33">
        <f t="shared" si="78"/>
        <v>54</v>
      </c>
      <c r="N556" s="82">
        <v>7</v>
      </c>
      <c r="O556" s="33">
        <f t="shared" si="79"/>
        <v>126</v>
      </c>
      <c r="P556" s="82">
        <v>11</v>
      </c>
      <c r="Q556" s="33">
        <f t="shared" si="80"/>
        <v>198</v>
      </c>
    </row>
    <row r="557" spans="1:17" ht="15.6" customHeight="1" x14ac:dyDescent="0.2">
      <c r="A557" s="96"/>
      <c r="B557" s="28" t="s">
        <v>255</v>
      </c>
      <c r="C557" s="31" t="s">
        <v>143</v>
      </c>
      <c r="D557" s="32" t="s">
        <v>127</v>
      </c>
      <c r="E557" s="33">
        <v>6</v>
      </c>
      <c r="F557" s="33" t="s">
        <v>5</v>
      </c>
      <c r="G557" s="33">
        <v>1429</v>
      </c>
      <c r="H557" s="33">
        <v>18</v>
      </c>
      <c r="I557" s="5">
        <v>432.51</v>
      </c>
      <c r="J557" s="5">
        <v>423.85</v>
      </c>
      <c r="K557" s="4">
        <f t="shared" si="77"/>
        <v>8.6599999999999682</v>
      </c>
      <c r="L557" s="82">
        <v>4</v>
      </c>
      <c r="M557" s="33">
        <f t="shared" si="78"/>
        <v>72</v>
      </c>
      <c r="N557" s="82">
        <v>8</v>
      </c>
      <c r="O557" s="33">
        <f t="shared" si="79"/>
        <v>144</v>
      </c>
      <c r="P557" s="82">
        <v>12</v>
      </c>
      <c r="Q557" s="33">
        <f t="shared" si="80"/>
        <v>216</v>
      </c>
    </row>
    <row r="558" spans="1:17" ht="15.6" customHeight="1" x14ac:dyDescent="0.2">
      <c r="A558" s="96"/>
      <c r="B558" s="28" t="s">
        <v>252</v>
      </c>
      <c r="C558" s="31" t="s">
        <v>143</v>
      </c>
      <c r="D558" s="32" t="s">
        <v>45</v>
      </c>
      <c r="E558" s="33">
        <v>6</v>
      </c>
      <c r="F558" s="33" t="s">
        <v>63</v>
      </c>
      <c r="G558" s="33">
        <v>1478</v>
      </c>
      <c r="H558" s="33">
        <v>18</v>
      </c>
      <c r="I558" s="5">
        <v>432.51</v>
      </c>
      <c r="J558" s="5">
        <v>423.85</v>
      </c>
      <c r="K558" s="4">
        <f t="shared" si="77"/>
        <v>8.6599999999999682</v>
      </c>
      <c r="L558" s="82">
        <v>4</v>
      </c>
      <c r="M558" s="33">
        <f t="shared" si="78"/>
        <v>72</v>
      </c>
      <c r="N558" s="82">
        <v>8</v>
      </c>
      <c r="O558" s="33">
        <f t="shared" si="79"/>
        <v>144</v>
      </c>
      <c r="P558" s="82">
        <v>12</v>
      </c>
      <c r="Q558" s="33">
        <f t="shared" si="80"/>
        <v>216</v>
      </c>
    </row>
    <row r="559" spans="1:17" ht="15.6" customHeight="1" x14ac:dyDescent="0.2">
      <c r="A559" s="96"/>
      <c r="B559" s="28" t="s">
        <v>253</v>
      </c>
      <c r="C559" s="31" t="s">
        <v>143</v>
      </c>
      <c r="D559" s="32" t="s">
        <v>59</v>
      </c>
      <c r="E559" s="33">
        <v>6</v>
      </c>
      <c r="F559" s="33" t="s">
        <v>64</v>
      </c>
      <c r="G559" s="33">
        <v>1493</v>
      </c>
      <c r="H559" s="33">
        <v>16</v>
      </c>
      <c r="I559" s="5">
        <v>432.51</v>
      </c>
      <c r="J559" s="5">
        <v>423.85</v>
      </c>
      <c r="K559" s="4">
        <f t="shared" si="77"/>
        <v>8.6599999999999682</v>
      </c>
      <c r="L559" s="82">
        <v>4</v>
      </c>
      <c r="M559" s="33">
        <f t="shared" si="78"/>
        <v>64</v>
      </c>
      <c r="N559" s="82">
        <v>8</v>
      </c>
      <c r="O559" s="33">
        <f t="shared" si="79"/>
        <v>128</v>
      </c>
      <c r="P559" s="82">
        <v>12</v>
      </c>
      <c r="Q559" s="33">
        <f t="shared" si="80"/>
        <v>192</v>
      </c>
    </row>
    <row r="560" spans="1:17" ht="15.6" customHeight="1" x14ac:dyDescent="0.2">
      <c r="A560" s="96"/>
      <c r="B560" s="28" t="s">
        <v>254</v>
      </c>
      <c r="C560" s="31" t="s">
        <v>143</v>
      </c>
      <c r="D560" s="32" t="s">
        <v>57</v>
      </c>
      <c r="E560" s="33">
        <v>8</v>
      </c>
      <c r="F560" s="33" t="s">
        <v>84</v>
      </c>
      <c r="G560" s="33">
        <v>1947</v>
      </c>
      <c r="H560" s="33">
        <v>16</v>
      </c>
      <c r="I560" s="5">
        <v>514.98</v>
      </c>
      <c r="J560" s="5">
        <v>504.68</v>
      </c>
      <c r="K560" s="4">
        <f t="shared" si="77"/>
        <v>10.300000000000011</v>
      </c>
      <c r="L560" s="82">
        <v>3</v>
      </c>
      <c r="M560" s="33">
        <f t="shared" si="78"/>
        <v>48</v>
      </c>
      <c r="N560" s="82">
        <v>6</v>
      </c>
      <c r="O560" s="33">
        <f t="shared" si="79"/>
        <v>96</v>
      </c>
      <c r="P560" s="82">
        <v>10</v>
      </c>
      <c r="Q560" s="33">
        <f t="shared" si="80"/>
        <v>160</v>
      </c>
    </row>
    <row r="561" spans="1:17" ht="15.6" customHeight="1" x14ac:dyDescent="0.2">
      <c r="A561" s="96"/>
      <c r="B561" s="28" t="s">
        <v>256</v>
      </c>
      <c r="C561" s="31" t="s">
        <v>143</v>
      </c>
      <c r="D561" s="32" t="s">
        <v>127</v>
      </c>
      <c r="E561" s="33">
        <v>8</v>
      </c>
      <c r="F561" s="33" t="s">
        <v>5</v>
      </c>
      <c r="G561" s="33">
        <v>1872</v>
      </c>
      <c r="H561" s="33">
        <v>16</v>
      </c>
      <c r="I561" s="5">
        <v>519.55999999999995</v>
      </c>
      <c r="J561" s="5">
        <v>509.16</v>
      </c>
      <c r="K561" s="4">
        <f t="shared" si="77"/>
        <v>10.39999999999992</v>
      </c>
      <c r="L561" s="82">
        <v>3</v>
      </c>
      <c r="M561" s="33">
        <f t="shared" si="78"/>
        <v>48</v>
      </c>
      <c r="N561" s="82">
        <v>6</v>
      </c>
      <c r="O561" s="33">
        <f t="shared" si="79"/>
        <v>96</v>
      </c>
      <c r="P561" s="82">
        <v>10</v>
      </c>
      <c r="Q561" s="33">
        <f t="shared" si="80"/>
        <v>160</v>
      </c>
    </row>
    <row r="562" spans="1:17" ht="15.6" customHeight="1" x14ac:dyDescent="0.2">
      <c r="A562" s="96"/>
      <c r="B562" s="28" t="s">
        <v>258</v>
      </c>
      <c r="C562" s="31" t="s">
        <v>143</v>
      </c>
      <c r="D562" s="32" t="s">
        <v>45</v>
      </c>
      <c r="E562" s="33">
        <v>8</v>
      </c>
      <c r="F562" s="33" t="s">
        <v>63</v>
      </c>
      <c r="G562" s="33">
        <v>1976</v>
      </c>
      <c r="H562" s="33">
        <v>16</v>
      </c>
      <c r="I562" s="5">
        <v>519.95000000000005</v>
      </c>
      <c r="J562" s="5">
        <v>509.55</v>
      </c>
      <c r="K562" s="4">
        <f>I562-J562</f>
        <v>10.400000000000034</v>
      </c>
      <c r="L562" s="82">
        <v>3</v>
      </c>
      <c r="M562" s="33">
        <f t="shared" si="78"/>
        <v>48</v>
      </c>
      <c r="N562" s="82">
        <v>6</v>
      </c>
      <c r="O562" s="33">
        <f t="shared" si="79"/>
        <v>96</v>
      </c>
      <c r="P562" s="82">
        <v>10</v>
      </c>
      <c r="Q562" s="33">
        <f t="shared" si="80"/>
        <v>160</v>
      </c>
    </row>
    <row r="563" spans="1:17" ht="15.6" customHeight="1" x14ac:dyDescent="0.2">
      <c r="A563" s="96"/>
      <c r="B563" s="28" t="s">
        <v>257</v>
      </c>
      <c r="C563" s="31" t="s">
        <v>143</v>
      </c>
      <c r="D563" s="32" t="s">
        <v>59</v>
      </c>
      <c r="E563" s="33">
        <v>8</v>
      </c>
      <c r="F563" s="33" t="s">
        <v>64</v>
      </c>
      <c r="G563" s="33">
        <v>1950</v>
      </c>
      <c r="H563" s="33">
        <v>14</v>
      </c>
      <c r="I563" s="5">
        <v>519.55999999999995</v>
      </c>
      <c r="J563" s="5">
        <v>509.16</v>
      </c>
      <c r="K563" s="4">
        <f>I563-J563</f>
        <v>10.39999999999992</v>
      </c>
      <c r="L563" s="82">
        <v>3</v>
      </c>
      <c r="M563" s="33">
        <f t="shared" si="78"/>
        <v>42</v>
      </c>
      <c r="N563" s="82">
        <v>6</v>
      </c>
      <c r="O563" s="33">
        <f t="shared" si="79"/>
        <v>84</v>
      </c>
      <c r="P563" s="82">
        <v>10</v>
      </c>
      <c r="Q563" s="33">
        <f t="shared" si="80"/>
        <v>140</v>
      </c>
    </row>
    <row r="564" spans="1:17" ht="15.6" customHeight="1" x14ac:dyDescent="0.2">
      <c r="A564" s="11"/>
      <c r="B564" s="35"/>
      <c r="C564" s="35"/>
      <c r="D564" s="15"/>
      <c r="E564" s="23"/>
      <c r="F564" s="23"/>
      <c r="G564" s="23"/>
      <c r="H564" s="23"/>
      <c r="I564" s="3"/>
      <c r="J564" s="3"/>
      <c r="K564" s="3"/>
      <c r="L564" s="68"/>
      <c r="M564" s="23"/>
      <c r="N564" s="68"/>
      <c r="O564" s="23"/>
      <c r="P564" s="68"/>
      <c r="Q564" s="23"/>
    </row>
    <row r="565" spans="1:17" ht="15.6" customHeight="1" x14ac:dyDescent="0.2">
      <c r="A565" s="11"/>
      <c r="B565" s="35"/>
      <c r="C565" s="35"/>
      <c r="D565" s="15"/>
      <c r="E565" s="23"/>
      <c r="F565" s="23"/>
      <c r="G565" s="23"/>
      <c r="H565" s="23"/>
      <c r="I565" s="3"/>
      <c r="J565" s="3"/>
      <c r="K565" s="3"/>
      <c r="L565" s="68"/>
      <c r="M565" s="23"/>
      <c r="N565" s="68"/>
      <c r="O565" s="23"/>
      <c r="P565" s="68"/>
      <c r="Q565" s="23"/>
    </row>
    <row r="566" spans="1:17" ht="15.6" customHeight="1" x14ac:dyDescent="0.2">
      <c r="A566" s="11"/>
      <c r="B566" s="35"/>
      <c r="C566" s="35"/>
      <c r="D566" s="15"/>
      <c r="E566" s="23"/>
      <c r="F566" s="23"/>
      <c r="G566" s="23"/>
      <c r="H566" s="23"/>
      <c r="I566" s="3"/>
      <c r="J566" s="3"/>
      <c r="K566" s="3"/>
      <c r="L566" s="68"/>
      <c r="M566" s="23"/>
      <c r="N566" s="68"/>
      <c r="O566" s="23"/>
      <c r="P566" s="68"/>
      <c r="Q566" s="23"/>
    </row>
    <row r="567" spans="1:17" ht="15.6" customHeight="1" x14ac:dyDescent="0.2">
      <c r="A567" s="11"/>
      <c r="B567" s="35"/>
      <c r="C567" s="35"/>
      <c r="D567" s="15"/>
      <c r="E567" s="23"/>
      <c r="F567" s="23"/>
      <c r="G567" s="23"/>
      <c r="H567" s="23"/>
      <c r="I567" s="3"/>
      <c r="J567" s="3"/>
      <c r="K567" s="3"/>
      <c r="L567" s="68"/>
      <c r="M567" s="23"/>
      <c r="N567" s="68"/>
      <c r="O567" s="23"/>
      <c r="P567" s="68"/>
      <c r="Q567" s="23"/>
    </row>
    <row r="568" spans="1:17" ht="15.6" customHeight="1" x14ac:dyDescent="0.2">
      <c r="A568" s="11"/>
      <c r="B568" s="35"/>
      <c r="C568" s="35"/>
      <c r="D568" s="15"/>
      <c r="E568" s="23"/>
      <c r="F568" s="23"/>
      <c r="G568" s="23"/>
      <c r="H568" s="23"/>
      <c r="I568" s="3"/>
      <c r="J568" s="3"/>
      <c r="K568" s="3"/>
      <c r="L568" s="68"/>
      <c r="M568" s="23"/>
      <c r="N568" s="68"/>
      <c r="O568" s="23"/>
      <c r="P568" s="68"/>
      <c r="Q568" s="23"/>
    </row>
    <row r="569" spans="1:17" ht="15.6" customHeight="1" x14ac:dyDescent="0.2">
      <c r="A569" s="11"/>
      <c r="B569" s="35"/>
      <c r="C569" s="35"/>
      <c r="D569" s="15"/>
      <c r="E569" s="23"/>
      <c r="F569" s="23"/>
      <c r="G569" s="23"/>
      <c r="H569" s="23"/>
      <c r="I569" s="3"/>
      <c r="J569" s="3"/>
      <c r="K569" s="3"/>
      <c r="L569" s="68"/>
      <c r="M569" s="23"/>
      <c r="N569" s="68"/>
      <c r="O569" s="23"/>
      <c r="P569" s="68"/>
      <c r="Q569" s="23"/>
    </row>
    <row r="570" spans="1:17" ht="15.6" customHeight="1" x14ac:dyDescent="0.2">
      <c r="A570" s="11"/>
      <c r="B570" s="35"/>
      <c r="C570" s="35"/>
      <c r="D570" s="15"/>
      <c r="E570" s="23"/>
      <c r="F570" s="23"/>
      <c r="G570" s="23"/>
      <c r="H570" s="23"/>
      <c r="I570" s="3"/>
      <c r="J570" s="3"/>
      <c r="K570" s="3"/>
      <c r="L570" s="68"/>
      <c r="M570" s="23"/>
      <c r="N570" s="68"/>
      <c r="O570" s="23"/>
      <c r="P570" s="68"/>
      <c r="Q570" s="23"/>
    </row>
    <row r="571" spans="1:17" ht="15.6" customHeight="1" x14ac:dyDescent="0.2">
      <c r="A571" s="11"/>
      <c r="B571" s="35"/>
      <c r="C571" s="35"/>
      <c r="D571" s="15"/>
      <c r="E571" s="23"/>
      <c r="F571" s="23"/>
      <c r="G571" s="23"/>
      <c r="H571" s="23"/>
      <c r="I571" s="3"/>
      <c r="J571" s="3"/>
      <c r="K571" s="3"/>
      <c r="L571" s="68"/>
      <c r="M571" s="23"/>
      <c r="N571" s="68"/>
      <c r="O571" s="23"/>
      <c r="P571" s="68"/>
      <c r="Q571" s="23"/>
    </row>
    <row r="572" spans="1:17" ht="15.6" customHeight="1" x14ac:dyDescent="0.2">
      <c r="A572" s="11"/>
      <c r="B572" s="35"/>
      <c r="C572" s="35"/>
      <c r="D572" s="15"/>
      <c r="E572" s="23"/>
      <c r="F572" s="23"/>
      <c r="G572" s="23"/>
      <c r="H572" s="23"/>
      <c r="I572" s="3"/>
      <c r="J572" s="3"/>
      <c r="K572" s="3"/>
      <c r="L572" s="68"/>
      <c r="M572" s="23"/>
      <c r="N572" s="68"/>
      <c r="O572" s="23"/>
      <c r="P572" s="68"/>
      <c r="Q572" s="23"/>
    </row>
    <row r="573" spans="1:17" ht="15.6" customHeight="1" x14ac:dyDescent="0.2">
      <c r="A573" s="13"/>
      <c r="B573" s="35"/>
      <c r="C573" s="35"/>
      <c r="D573" s="15"/>
      <c r="E573" s="23"/>
      <c r="F573" s="23"/>
      <c r="G573" s="23"/>
      <c r="H573" s="23"/>
      <c r="I573" s="3"/>
      <c r="J573" s="3"/>
      <c r="K573" s="3"/>
      <c r="L573" s="68"/>
      <c r="M573" s="23"/>
      <c r="N573" s="68"/>
      <c r="O573" s="23"/>
      <c r="P573" s="68"/>
      <c r="Q573" s="23"/>
    </row>
    <row r="574" spans="1:17" ht="15.6" customHeight="1" x14ac:dyDescent="0.2">
      <c r="A574" s="96" t="s">
        <v>277</v>
      </c>
      <c r="B574" s="35"/>
      <c r="C574" s="35"/>
      <c r="D574" s="15"/>
      <c r="E574" s="23"/>
      <c r="F574" s="23"/>
      <c r="G574" s="23"/>
      <c r="H574" s="23"/>
      <c r="I574" s="3"/>
      <c r="J574" s="3"/>
      <c r="K574" s="3"/>
      <c r="L574" s="68"/>
      <c r="M574" s="23"/>
      <c r="N574" s="68"/>
      <c r="O574" s="23"/>
      <c r="P574" s="68"/>
      <c r="Q574" s="23"/>
    </row>
    <row r="575" spans="1:17" ht="15.6" customHeight="1" x14ac:dyDescent="0.2">
      <c r="A575" s="96"/>
      <c r="B575" s="35"/>
      <c r="C575" s="35"/>
      <c r="D575" s="15"/>
      <c r="E575" s="23"/>
      <c r="F575" s="23"/>
      <c r="G575" s="23"/>
      <c r="H575" s="23"/>
      <c r="I575" s="3"/>
      <c r="J575" s="3"/>
      <c r="K575" s="3"/>
      <c r="L575" s="68"/>
      <c r="M575" s="23"/>
      <c r="N575" s="68"/>
      <c r="O575" s="23"/>
      <c r="P575" s="68"/>
      <c r="Q575" s="23"/>
    </row>
    <row r="576" spans="1:17" ht="15.6" customHeight="1" x14ac:dyDescent="0.2">
      <c r="A576" s="96"/>
      <c r="C576" s="35"/>
      <c r="D576" s="19" t="s">
        <v>234</v>
      </c>
      <c r="E576" s="23"/>
      <c r="F576" s="23"/>
      <c r="G576" s="23"/>
      <c r="H576" s="23"/>
      <c r="I576" s="3"/>
      <c r="J576" s="3"/>
      <c r="K576" s="3"/>
      <c r="L576" s="43"/>
    </row>
    <row r="577" spans="1:17" ht="15.6" customHeight="1" x14ac:dyDescent="0.2">
      <c r="A577" s="96"/>
      <c r="D577" s="15" t="s">
        <v>226</v>
      </c>
      <c r="E577" s="23"/>
      <c r="F577" s="23"/>
      <c r="G577" s="41"/>
      <c r="H577" s="36"/>
      <c r="I577" s="56"/>
      <c r="J577" s="3"/>
      <c r="K577" s="3"/>
      <c r="L577" s="43"/>
    </row>
    <row r="578" spans="1:17" ht="15.6" customHeight="1" thickBot="1" x14ac:dyDescent="0.25">
      <c r="A578" s="96"/>
      <c r="D578" s="15"/>
      <c r="E578" s="23"/>
      <c r="F578" s="23"/>
      <c r="G578" s="23"/>
      <c r="H578" s="23"/>
      <c r="I578" s="3"/>
      <c r="J578" s="3"/>
      <c r="K578" s="3"/>
      <c r="L578" s="43"/>
      <c r="M578" s="8"/>
      <c r="N578" s="8"/>
      <c r="O578" s="8"/>
      <c r="P578" s="8"/>
      <c r="Q578" s="8"/>
    </row>
    <row r="579" spans="1:17" ht="15.6" customHeight="1" x14ac:dyDescent="0.2">
      <c r="A579" s="96"/>
      <c r="B579" s="89" t="s">
        <v>136</v>
      </c>
      <c r="C579" s="98" t="s">
        <v>0</v>
      </c>
      <c r="D579" s="98" t="s">
        <v>1</v>
      </c>
      <c r="E579" s="102" t="s">
        <v>3</v>
      </c>
      <c r="F579" s="102" t="s">
        <v>209</v>
      </c>
      <c r="G579" s="102" t="s">
        <v>242</v>
      </c>
      <c r="H579" s="102" t="s">
        <v>206</v>
      </c>
      <c r="I579" s="102" t="s">
        <v>207</v>
      </c>
      <c r="J579" s="102" t="s">
        <v>243</v>
      </c>
      <c r="K579" s="102" t="s">
        <v>208</v>
      </c>
      <c r="L579" s="110" t="s">
        <v>2</v>
      </c>
      <c r="M579" s="111"/>
      <c r="N579" s="111"/>
      <c r="O579" s="111"/>
      <c r="P579" s="111"/>
      <c r="Q579" s="112"/>
    </row>
    <row r="580" spans="1:17" ht="15.6" customHeight="1" x14ac:dyDescent="0.2">
      <c r="A580" s="96"/>
      <c r="B580" s="90"/>
      <c r="C580" s="99"/>
      <c r="D580" s="99"/>
      <c r="E580" s="105"/>
      <c r="F580" s="105"/>
      <c r="G580" s="105"/>
      <c r="H580" s="105"/>
      <c r="I580" s="105"/>
      <c r="J580" s="105"/>
      <c r="K580" s="105"/>
      <c r="L580" s="113" t="s">
        <v>170</v>
      </c>
      <c r="M580" s="114"/>
      <c r="N580" s="113" t="s">
        <v>171</v>
      </c>
      <c r="O580" s="114"/>
      <c r="P580" s="113" t="s">
        <v>172</v>
      </c>
      <c r="Q580" s="115"/>
    </row>
    <row r="581" spans="1:17" ht="15.6" customHeight="1" thickBot="1" x14ac:dyDescent="0.25">
      <c r="A581" s="96"/>
      <c r="B581" s="91"/>
      <c r="C581" s="100"/>
      <c r="D581" s="100"/>
      <c r="E581" s="106"/>
      <c r="F581" s="106"/>
      <c r="G581" s="106"/>
      <c r="H581" s="106"/>
      <c r="I581" s="106"/>
      <c r="J581" s="106"/>
      <c r="K581" s="106"/>
      <c r="L581" s="24" t="s">
        <v>6</v>
      </c>
      <c r="M581" s="25" t="s">
        <v>7</v>
      </c>
      <c r="N581" s="24" t="s">
        <v>6</v>
      </c>
      <c r="O581" s="25" t="s">
        <v>7</v>
      </c>
      <c r="P581" s="24" t="s">
        <v>6</v>
      </c>
      <c r="Q581" s="26" t="s">
        <v>7</v>
      </c>
    </row>
    <row r="582" spans="1:17" ht="15.6" customHeight="1" x14ac:dyDescent="0.2">
      <c r="A582" s="96"/>
      <c r="B582" s="28">
        <v>5001402</v>
      </c>
      <c r="C582" s="28" t="s">
        <v>123</v>
      </c>
      <c r="D582" s="37" t="s">
        <v>125</v>
      </c>
      <c r="E582" s="38">
        <v>10</v>
      </c>
      <c r="F582" s="38" t="s">
        <v>5</v>
      </c>
      <c r="G582" s="38">
        <v>2600</v>
      </c>
      <c r="H582" s="38">
        <v>21</v>
      </c>
      <c r="I582" s="4">
        <v>580.27</v>
      </c>
      <c r="J582" s="4">
        <v>568.66</v>
      </c>
      <c r="K582" s="4">
        <f>I582-J582</f>
        <v>11.610000000000014</v>
      </c>
      <c r="L582" s="82">
        <v>2</v>
      </c>
      <c r="M582" s="40">
        <f>H582*L582</f>
        <v>42</v>
      </c>
      <c r="N582" s="82">
        <v>5</v>
      </c>
      <c r="O582" s="40">
        <f>H582*N582</f>
        <v>105</v>
      </c>
      <c r="P582" s="82">
        <v>8</v>
      </c>
      <c r="Q582" s="40">
        <f>H582*P582</f>
        <v>168</v>
      </c>
    </row>
    <row r="583" spans="1:17" ht="15.6" customHeight="1" x14ac:dyDescent="0.2">
      <c r="A583" s="96"/>
      <c r="B583" s="31" t="s">
        <v>184</v>
      </c>
      <c r="C583" s="31" t="s">
        <v>124</v>
      </c>
      <c r="D583" s="32" t="s">
        <v>126</v>
      </c>
      <c r="E583" s="33">
        <v>10</v>
      </c>
      <c r="F583" s="33" t="s">
        <v>63</v>
      </c>
      <c r="G583" s="33">
        <v>3100</v>
      </c>
      <c r="H583" s="33">
        <v>21</v>
      </c>
      <c r="I583" s="5">
        <v>625.69000000000005</v>
      </c>
      <c r="J583" s="5">
        <v>613.16999999999996</v>
      </c>
      <c r="K583" s="4">
        <f>I583-J583</f>
        <v>12.520000000000095</v>
      </c>
      <c r="L583" s="82">
        <v>2</v>
      </c>
      <c r="M583" s="6">
        <f>H583*L583</f>
        <v>42</v>
      </c>
      <c r="N583" s="82">
        <v>5</v>
      </c>
      <c r="O583" s="6">
        <f>H583*N583</f>
        <v>105</v>
      </c>
      <c r="P583" s="82">
        <v>8</v>
      </c>
      <c r="Q583" s="6">
        <f>H583*P583</f>
        <v>168</v>
      </c>
    </row>
    <row r="584" spans="1:17" ht="12" customHeight="1" x14ac:dyDescent="0.2">
      <c r="A584" s="96"/>
      <c r="C584" s="19"/>
      <c r="D584" s="19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spans="1:17" ht="15.6" customHeight="1" x14ac:dyDescent="0.2">
      <c r="A585" s="96"/>
      <c r="C585" s="19"/>
      <c r="D585" s="19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spans="1:17" ht="15.6" customHeight="1" x14ac:dyDescent="0.2">
      <c r="A586" s="96"/>
      <c r="C586" s="19"/>
      <c r="D586" s="19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spans="1:17" ht="15.6" customHeight="1" x14ac:dyDescent="0.2">
      <c r="A587" s="96"/>
      <c r="C587" s="19"/>
      <c r="D587" s="19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spans="1:17" ht="15.6" customHeight="1" x14ac:dyDescent="0.2">
      <c r="A588" s="96"/>
      <c r="C588" s="19"/>
      <c r="D588" s="19" t="s">
        <v>235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spans="1:17" ht="15.6" customHeight="1" x14ac:dyDescent="0.2">
      <c r="A589" s="96"/>
      <c r="D589" s="15" t="s">
        <v>217</v>
      </c>
      <c r="E589" s="22"/>
      <c r="F589" s="22"/>
      <c r="G589" s="36"/>
      <c r="H589" s="36"/>
      <c r="I589" s="36"/>
      <c r="J589" s="36"/>
      <c r="K589" s="36"/>
      <c r="L589" s="22"/>
      <c r="M589" s="22"/>
      <c r="N589" s="22"/>
      <c r="O589" s="22"/>
      <c r="P589" s="22"/>
      <c r="Q589" s="22"/>
    </row>
    <row r="590" spans="1:17" ht="15.6" customHeight="1" thickBot="1" x14ac:dyDescent="0.25">
      <c r="A590" s="96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ht="15.6" customHeight="1" x14ac:dyDescent="0.2">
      <c r="A591" s="96"/>
      <c r="B591" s="89" t="s">
        <v>137</v>
      </c>
      <c r="C591" s="98" t="s">
        <v>0</v>
      </c>
      <c r="D591" s="98" t="s">
        <v>1</v>
      </c>
      <c r="E591" s="102" t="s">
        <v>3</v>
      </c>
      <c r="F591" s="102" t="s">
        <v>209</v>
      </c>
      <c r="G591" s="102" t="s">
        <v>242</v>
      </c>
      <c r="H591" s="102" t="s">
        <v>206</v>
      </c>
      <c r="I591" s="102" t="s">
        <v>207</v>
      </c>
      <c r="J591" s="102" t="s">
        <v>243</v>
      </c>
      <c r="K591" s="102" t="s">
        <v>208</v>
      </c>
      <c r="L591" s="110" t="s">
        <v>2</v>
      </c>
      <c r="M591" s="111"/>
      <c r="N591" s="111"/>
      <c r="O591" s="111"/>
      <c r="P591" s="111"/>
      <c r="Q591" s="112"/>
    </row>
    <row r="592" spans="1:17" ht="15.6" customHeight="1" x14ac:dyDescent="0.2">
      <c r="A592" s="96"/>
      <c r="B592" s="90"/>
      <c r="C592" s="99"/>
      <c r="D592" s="99"/>
      <c r="E592" s="105"/>
      <c r="F592" s="105"/>
      <c r="G592" s="105"/>
      <c r="H592" s="105"/>
      <c r="I592" s="105"/>
      <c r="J592" s="105"/>
      <c r="K592" s="105"/>
      <c r="L592" s="113" t="s">
        <v>170</v>
      </c>
      <c r="M592" s="114"/>
      <c r="N592" s="113" t="s">
        <v>171</v>
      </c>
      <c r="O592" s="114"/>
      <c r="P592" s="113" t="s">
        <v>172</v>
      </c>
      <c r="Q592" s="115"/>
    </row>
    <row r="593" spans="1:17" ht="15.6" customHeight="1" thickBot="1" x14ac:dyDescent="0.25">
      <c r="A593" s="96"/>
      <c r="B593" s="91"/>
      <c r="C593" s="100"/>
      <c r="D593" s="100"/>
      <c r="E593" s="106"/>
      <c r="F593" s="106"/>
      <c r="G593" s="106"/>
      <c r="H593" s="106"/>
      <c r="I593" s="106"/>
      <c r="J593" s="106"/>
      <c r="K593" s="106"/>
      <c r="L593" s="70" t="s">
        <v>6</v>
      </c>
      <c r="M593" s="25" t="s">
        <v>7</v>
      </c>
      <c r="N593" s="70" t="s">
        <v>6</v>
      </c>
      <c r="O593" s="25" t="s">
        <v>7</v>
      </c>
      <c r="P593" s="24" t="s">
        <v>6</v>
      </c>
      <c r="Q593" s="26" t="s">
        <v>7</v>
      </c>
    </row>
    <row r="594" spans="1:17" ht="15.6" customHeight="1" x14ac:dyDescent="0.2">
      <c r="A594" s="96"/>
      <c r="B594" s="28">
        <v>5001464</v>
      </c>
      <c r="C594" s="28" t="s">
        <v>73</v>
      </c>
      <c r="D594" s="37" t="s">
        <v>81</v>
      </c>
      <c r="E594" s="38">
        <v>8</v>
      </c>
      <c r="F594" s="38" t="s">
        <v>84</v>
      </c>
      <c r="G594" s="38">
        <v>1500</v>
      </c>
      <c r="H594" s="38">
        <v>28</v>
      </c>
      <c r="I594" s="4">
        <v>474.13</v>
      </c>
      <c r="J594" s="4">
        <v>464.64</v>
      </c>
      <c r="K594" s="4">
        <f>I594-J594</f>
        <v>9.4900000000000091</v>
      </c>
      <c r="L594" s="82">
        <v>3</v>
      </c>
      <c r="M594" s="40">
        <f t="shared" ref="M594:M605" si="81">H594*L594</f>
        <v>84</v>
      </c>
      <c r="N594" s="82">
        <v>7</v>
      </c>
      <c r="O594" s="40">
        <f t="shared" ref="O594:O605" si="82">H594*N594</f>
        <v>196</v>
      </c>
      <c r="P594" s="82">
        <v>10</v>
      </c>
      <c r="Q594" s="40">
        <f t="shared" ref="Q594:Q605" si="83">H594*P594</f>
        <v>280</v>
      </c>
    </row>
    <row r="595" spans="1:17" ht="15.6" customHeight="1" x14ac:dyDescent="0.2">
      <c r="A595" s="96"/>
      <c r="B595" s="28" t="s">
        <v>173</v>
      </c>
      <c r="C595" s="31" t="s">
        <v>74</v>
      </c>
      <c r="D595" s="32" t="s">
        <v>65</v>
      </c>
      <c r="E595" s="33">
        <v>8</v>
      </c>
      <c r="F595" s="33" t="s">
        <v>85</v>
      </c>
      <c r="G595" s="33">
        <v>1800</v>
      </c>
      <c r="H595" s="33">
        <v>28</v>
      </c>
      <c r="I595" s="5">
        <v>519.17999999999995</v>
      </c>
      <c r="J595" s="5">
        <v>508.79</v>
      </c>
      <c r="K595" s="4">
        <f t="shared" ref="K595:K605" si="84">I595-J595</f>
        <v>10.38999999999993</v>
      </c>
      <c r="L595" s="82">
        <v>3</v>
      </c>
      <c r="M595" s="6">
        <f t="shared" si="81"/>
        <v>84</v>
      </c>
      <c r="N595" s="82">
        <v>6</v>
      </c>
      <c r="O595" s="6">
        <f t="shared" si="82"/>
        <v>168</v>
      </c>
      <c r="P595" s="82">
        <v>10</v>
      </c>
      <c r="Q595" s="6">
        <f t="shared" si="83"/>
        <v>280</v>
      </c>
    </row>
    <row r="596" spans="1:17" ht="15.6" customHeight="1" x14ac:dyDescent="0.2">
      <c r="A596" s="96"/>
      <c r="B596" s="28" t="s">
        <v>174</v>
      </c>
      <c r="C596" s="31" t="s">
        <v>75</v>
      </c>
      <c r="D596" s="32" t="s">
        <v>66</v>
      </c>
      <c r="E596" s="33">
        <v>8</v>
      </c>
      <c r="F596" s="33" t="s">
        <v>86</v>
      </c>
      <c r="G596" s="33">
        <v>2000</v>
      </c>
      <c r="H596" s="33">
        <v>28</v>
      </c>
      <c r="I596" s="5">
        <v>542.46</v>
      </c>
      <c r="J596" s="5">
        <v>531.61</v>
      </c>
      <c r="K596" s="4">
        <f t="shared" si="84"/>
        <v>10.850000000000023</v>
      </c>
      <c r="L596" s="82">
        <v>3</v>
      </c>
      <c r="M596" s="6">
        <f t="shared" si="81"/>
        <v>84</v>
      </c>
      <c r="N596" s="82">
        <v>6</v>
      </c>
      <c r="O596" s="6">
        <f t="shared" si="82"/>
        <v>168</v>
      </c>
      <c r="P596" s="82">
        <v>9</v>
      </c>
      <c r="Q596" s="6">
        <f t="shared" si="83"/>
        <v>252</v>
      </c>
    </row>
    <row r="597" spans="1:17" ht="15.6" customHeight="1" x14ac:dyDescent="0.2">
      <c r="A597" s="96"/>
      <c r="B597" s="28" t="s">
        <v>175</v>
      </c>
      <c r="C597" s="31" t="s">
        <v>76</v>
      </c>
      <c r="D597" s="32" t="s">
        <v>82</v>
      </c>
      <c r="E597" s="33">
        <v>8</v>
      </c>
      <c r="F597" s="33" t="s">
        <v>87</v>
      </c>
      <c r="G597" s="33">
        <v>2500</v>
      </c>
      <c r="H597" s="33">
        <v>26</v>
      </c>
      <c r="I597" s="5">
        <v>629.5</v>
      </c>
      <c r="J597" s="5">
        <v>616.91</v>
      </c>
      <c r="K597" s="4">
        <f t="shared" si="84"/>
        <v>12.590000000000032</v>
      </c>
      <c r="L597" s="82">
        <v>2</v>
      </c>
      <c r="M597" s="6">
        <f t="shared" si="81"/>
        <v>52</v>
      </c>
      <c r="N597" s="82">
        <v>5</v>
      </c>
      <c r="O597" s="6">
        <f t="shared" si="82"/>
        <v>130</v>
      </c>
      <c r="P597" s="82">
        <v>8</v>
      </c>
      <c r="Q597" s="6">
        <f t="shared" si="83"/>
        <v>208</v>
      </c>
    </row>
    <row r="598" spans="1:17" ht="15.6" customHeight="1" x14ac:dyDescent="0.2">
      <c r="A598" s="96"/>
      <c r="B598" s="28" t="s">
        <v>176</v>
      </c>
      <c r="C598" s="31" t="s">
        <v>77</v>
      </c>
      <c r="D598" s="32" t="s">
        <v>69</v>
      </c>
      <c r="E598" s="33">
        <v>9</v>
      </c>
      <c r="F598" s="33" t="s">
        <v>88</v>
      </c>
      <c r="G598" s="33">
        <v>1800</v>
      </c>
      <c r="H598" s="33">
        <v>26</v>
      </c>
      <c r="I598" s="5">
        <v>629.5</v>
      </c>
      <c r="J598" s="5">
        <v>616.91</v>
      </c>
      <c r="K598" s="4">
        <f t="shared" si="84"/>
        <v>12.590000000000032</v>
      </c>
      <c r="L598" s="82">
        <v>2</v>
      </c>
      <c r="M598" s="6">
        <f t="shared" si="81"/>
        <v>52</v>
      </c>
      <c r="N598" s="82">
        <v>5</v>
      </c>
      <c r="O598" s="6">
        <f t="shared" si="82"/>
        <v>130</v>
      </c>
      <c r="P598" s="82">
        <v>8</v>
      </c>
      <c r="Q598" s="6">
        <f t="shared" si="83"/>
        <v>208</v>
      </c>
    </row>
    <row r="599" spans="1:17" ht="15.6" customHeight="1" x14ac:dyDescent="0.2">
      <c r="A599" s="96"/>
      <c r="B599" s="28" t="s">
        <v>177</v>
      </c>
      <c r="C599" s="31" t="s">
        <v>78</v>
      </c>
      <c r="D599" s="32" t="s">
        <v>70</v>
      </c>
      <c r="E599" s="33">
        <v>9</v>
      </c>
      <c r="F599" s="33" t="s">
        <v>85</v>
      </c>
      <c r="G599" s="33">
        <v>2100</v>
      </c>
      <c r="H599" s="33">
        <v>26</v>
      </c>
      <c r="I599" s="5">
        <v>629.5</v>
      </c>
      <c r="J599" s="5">
        <v>616.91</v>
      </c>
      <c r="K599" s="4">
        <f t="shared" si="84"/>
        <v>12.590000000000032</v>
      </c>
      <c r="L599" s="82">
        <v>2</v>
      </c>
      <c r="M599" s="6">
        <f t="shared" si="81"/>
        <v>52</v>
      </c>
      <c r="N599" s="82">
        <v>5</v>
      </c>
      <c r="O599" s="6">
        <f t="shared" si="82"/>
        <v>130</v>
      </c>
      <c r="P599" s="82">
        <v>8</v>
      </c>
      <c r="Q599" s="6">
        <f t="shared" si="83"/>
        <v>208</v>
      </c>
    </row>
    <row r="600" spans="1:17" ht="15.6" customHeight="1" x14ac:dyDescent="0.2">
      <c r="A600" s="96"/>
      <c r="B600" s="28" t="s">
        <v>178</v>
      </c>
      <c r="C600" s="31" t="s">
        <v>79</v>
      </c>
      <c r="D600" s="32" t="s">
        <v>71</v>
      </c>
      <c r="E600" s="33">
        <v>9</v>
      </c>
      <c r="F600" s="33" t="s">
        <v>86</v>
      </c>
      <c r="G600" s="33">
        <v>2400</v>
      </c>
      <c r="H600" s="33">
        <v>26</v>
      </c>
      <c r="I600" s="5">
        <v>629.5</v>
      </c>
      <c r="J600" s="5">
        <v>616.91</v>
      </c>
      <c r="K600" s="4">
        <f t="shared" si="84"/>
        <v>12.590000000000032</v>
      </c>
      <c r="L600" s="82">
        <v>2</v>
      </c>
      <c r="M600" s="6">
        <f t="shared" si="81"/>
        <v>52</v>
      </c>
      <c r="N600" s="82">
        <v>5</v>
      </c>
      <c r="O600" s="6">
        <f t="shared" si="82"/>
        <v>130</v>
      </c>
      <c r="P600" s="82">
        <v>8</v>
      </c>
      <c r="Q600" s="6">
        <f t="shared" si="83"/>
        <v>208</v>
      </c>
    </row>
    <row r="601" spans="1:17" ht="15.6" customHeight="1" x14ac:dyDescent="0.2">
      <c r="A601" s="96"/>
      <c r="B601" s="28" t="s">
        <v>179</v>
      </c>
      <c r="C601" s="31" t="s">
        <v>80</v>
      </c>
      <c r="D601" s="32" t="s">
        <v>83</v>
      </c>
      <c r="E601" s="33">
        <v>9</v>
      </c>
      <c r="F601" s="33" t="s">
        <v>87</v>
      </c>
      <c r="G601" s="33">
        <v>3000</v>
      </c>
      <c r="H601" s="33">
        <v>22</v>
      </c>
      <c r="I601" s="5">
        <v>542.46</v>
      </c>
      <c r="J601" s="5">
        <v>531.61</v>
      </c>
      <c r="K601" s="4">
        <f t="shared" si="84"/>
        <v>10.850000000000023</v>
      </c>
      <c r="L601" s="82">
        <v>3</v>
      </c>
      <c r="M601" s="6">
        <f t="shared" si="81"/>
        <v>66</v>
      </c>
      <c r="N601" s="82">
        <v>6</v>
      </c>
      <c r="O601" s="6">
        <f t="shared" si="82"/>
        <v>132</v>
      </c>
      <c r="P601" s="82">
        <v>9</v>
      </c>
      <c r="Q601" s="6">
        <f t="shared" si="83"/>
        <v>198</v>
      </c>
    </row>
    <row r="602" spans="1:17" ht="15.6" customHeight="1" x14ac:dyDescent="0.2">
      <c r="A602" s="96"/>
      <c r="B602" s="28" t="s">
        <v>180</v>
      </c>
      <c r="C602" s="31" t="s">
        <v>119</v>
      </c>
      <c r="D602" s="32" t="s">
        <v>148</v>
      </c>
      <c r="E602" s="33">
        <v>10</v>
      </c>
      <c r="F602" s="33" t="s">
        <v>88</v>
      </c>
      <c r="G602" s="33">
        <v>2400</v>
      </c>
      <c r="H602" s="33">
        <v>22</v>
      </c>
      <c r="I602" s="5">
        <v>542.46</v>
      </c>
      <c r="J602" s="5">
        <v>531.61</v>
      </c>
      <c r="K602" s="4">
        <f t="shared" si="84"/>
        <v>10.850000000000023</v>
      </c>
      <c r="L602" s="82">
        <v>3</v>
      </c>
      <c r="M602" s="6">
        <f t="shared" si="81"/>
        <v>66</v>
      </c>
      <c r="N602" s="82">
        <v>6</v>
      </c>
      <c r="O602" s="6">
        <f t="shared" si="82"/>
        <v>132</v>
      </c>
      <c r="P602" s="82">
        <v>9</v>
      </c>
      <c r="Q602" s="6">
        <f t="shared" si="83"/>
        <v>198</v>
      </c>
    </row>
    <row r="603" spans="1:17" ht="15.6" customHeight="1" x14ac:dyDescent="0.2">
      <c r="A603" s="96"/>
      <c r="B603" s="28" t="s">
        <v>181</v>
      </c>
      <c r="C603" s="31" t="s">
        <v>120</v>
      </c>
      <c r="D603" s="32" t="s">
        <v>72</v>
      </c>
      <c r="E603" s="33">
        <v>10</v>
      </c>
      <c r="F603" s="33" t="s">
        <v>85</v>
      </c>
      <c r="G603" s="33">
        <v>2600</v>
      </c>
      <c r="H603" s="33">
        <v>22</v>
      </c>
      <c r="I603" s="5">
        <v>532.16999999999996</v>
      </c>
      <c r="J603" s="5">
        <v>521.52</v>
      </c>
      <c r="K603" s="4">
        <f t="shared" si="84"/>
        <v>10.649999999999977</v>
      </c>
      <c r="L603" s="82">
        <v>3</v>
      </c>
      <c r="M603" s="6">
        <f t="shared" si="81"/>
        <v>66</v>
      </c>
      <c r="N603" s="82">
        <v>6</v>
      </c>
      <c r="O603" s="6">
        <f t="shared" si="82"/>
        <v>132</v>
      </c>
      <c r="P603" s="82">
        <v>9</v>
      </c>
      <c r="Q603" s="6">
        <f t="shared" si="83"/>
        <v>198</v>
      </c>
    </row>
    <row r="604" spans="1:17" ht="15.6" customHeight="1" x14ac:dyDescent="0.2">
      <c r="A604" s="96"/>
      <c r="B604" s="28" t="s">
        <v>182</v>
      </c>
      <c r="C604" s="31" t="s">
        <v>121</v>
      </c>
      <c r="D604" s="32" t="s">
        <v>149</v>
      </c>
      <c r="E604" s="33">
        <v>10</v>
      </c>
      <c r="F604" s="33" t="s">
        <v>86</v>
      </c>
      <c r="G604" s="33">
        <v>3100</v>
      </c>
      <c r="H604" s="33">
        <v>22</v>
      </c>
      <c r="I604" s="5">
        <v>532.16999999999996</v>
      </c>
      <c r="J604" s="5">
        <v>521.52</v>
      </c>
      <c r="K604" s="4">
        <f t="shared" si="84"/>
        <v>10.649999999999977</v>
      </c>
      <c r="L604" s="82">
        <v>3</v>
      </c>
      <c r="M604" s="6">
        <f t="shared" si="81"/>
        <v>66</v>
      </c>
      <c r="N604" s="82">
        <v>6</v>
      </c>
      <c r="O604" s="6">
        <f t="shared" si="82"/>
        <v>132</v>
      </c>
      <c r="P604" s="82">
        <v>9</v>
      </c>
      <c r="Q604" s="6">
        <f t="shared" si="83"/>
        <v>198</v>
      </c>
    </row>
    <row r="605" spans="1:17" ht="15.6" customHeight="1" x14ac:dyDescent="0.2">
      <c r="A605" s="96"/>
      <c r="B605" s="28" t="s">
        <v>183</v>
      </c>
      <c r="C605" s="31" t="s">
        <v>122</v>
      </c>
      <c r="D605" s="32" t="s">
        <v>150</v>
      </c>
      <c r="E605" s="33">
        <v>10</v>
      </c>
      <c r="F605" s="33" t="s">
        <v>87</v>
      </c>
      <c r="G605" s="33">
        <v>3700</v>
      </c>
      <c r="H605" s="33">
        <v>20</v>
      </c>
      <c r="I605" s="5">
        <v>623.78</v>
      </c>
      <c r="J605" s="5">
        <v>611.29999999999995</v>
      </c>
      <c r="K605" s="4">
        <f t="shared" si="84"/>
        <v>12.480000000000018</v>
      </c>
      <c r="L605" s="82">
        <v>2</v>
      </c>
      <c r="M605" s="6">
        <f t="shared" si="81"/>
        <v>40</v>
      </c>
      <c r="N605" s="82">
        <v>5</v>
      </c>
      <c r="O605" s="6">
        <f t="shared" si="82"/>
        <v>100</v>
      </c>
      <c r="P605" s="82">
        <v>8</v>
      </c>
      <c r="Q605" s="6">
        <f t="shared" si="83"/>
        <v>160</v>
      </c>
    </row>
    <row r="606" spans="1:17" ht="12" customHeight="1" x14ac:dyDescent="0.2">
      <c r="A606" s="96"/>
      <c r="B606" s="35"/>
      <c r="C606" s="35"/>
      <c r="D606" s="15"/>
      <c r="E606" s="23"/>
      <c r="F606" s="23"/>
      <c r="G606" s="23"/>
      <c r="H606" s="23"/>
      <c r="I606" s="3"/>
      <c r="J606" s="3"/>
    </row>
    <row r="607" spans="1:17" ht="15.6" customHeight="1" x14ac:dyDescent="0.2">
      <c r="A607" s="96"/>
      <c r="B607" s="35"/>
      <c r="C607" s="35"/>
      <c r="D607" s="15"/>
      <c r="E607" s="23"/>
      <c r="F607" s="23"/>
      <c r="G607" s="23"/>
      <c r="H607" s="23"/>
      <c r="I607" s="3"/>
      <c r="J607" s="3"/>
    </row>
    <row r="608" spans="1:17" ht="15.6" customHeight="1" x14ac:dyDescent="0.2">
      <c r="A608" s="96"/>
      <c r="B608" s="35"/>
      <c r="C608" s="35"/>
      <c r="D608" s="15"/>
      <c r="E608" s="23"/>
      <c r="F608" s="23"/>
      <c r="G608" s="23"/>
      <c r="H608" s="23"/>
      <c r="I608" s="3"/>
      <c r="J608" s="3"/>
    </row>
    <row r="609" spans="1:17" ht="15.6" customHeight="1" x14ac:dyDescent="0.2">
      <c r="A609" s="96"/>
      <c r="C609" s="35"/>
      <c r="D609" s="19" t="s">
        <v>232</v>
      </c>
      <c r="E609" s="23"/>
      <c r="F609" s="23"/>
      <c r="G609" s="23"/>
      <c r="H609" s="23"/>
      <c r="I609" s="3"/>
      <c r="J609" s="3"/>
    </row>
    <row r="610" spans="1:17" ht="15.6" customHeight="1" x14ac:dyDescent="0.2">
      <c r="A610" s="96"/>
      <c r="D610" s="15" t="s">
        <v>220</v>
      </c>
      <c r="E610" s="22"/>
      <c r="F610" s="22"/>
      <c r="G610" s="22"/>
      <c r="H610" s="22"/>
      <c r="I610" s="36"/>
      <c r="J610" s="22"/>
    </row>
    <row r="611" spans="1:17" ht="15.6" customHeight="1" thickBot="1" x14ac:dyDescent="0.25">
      <c r="A611" s="96"/>
      <c r="D611" s="15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ht="15.6" customHeight="1" x14ac:dyDescent="0.2">
      <c r="A612" s="96"/>
      <c r="B612" s="89" t="s">
        <v>137</v>
      </c>
      <c r="C612" s="98" t="s">
        <v>0</v>
      </c>
      <c r="D612" s="98" t="s">
        <v>1</v>
      </c>
      <c r="E612" s="102" t="s">
        <v>3</v>
      </c>
      <c r="F612" s="102" t="s">
        <v>209</v>
      </c>
      <c r="G612" s="102" t="s">
        <v>242</v>
      </c>
      <c r="H612" s="102" t="s">
        <v>206</v>
      </c>
      <c r="I612" s="102" t="s">
        <v>207</v>
      </c>
      <c r="J612" s="102" t="s">
        <v>243</v>
      </c>
      <c r="K612" s="102" t="s">
        <v>208</v>
      </c>
      <c r="L612" s="110" t="s">
        <v>2</v>
      </c>
      <c r="M612" s="111"/>
      <c r="N612" s="111"/>
      <c r="O612" s="111"/>
      <c r="P612" s="111"/>
      <c r="Q612" s="112"/>
    </row>
    <row r="613" spans="1:17" ht="15.6" customHeight="1" x14ac:dyDescent="0.2">
      <c r="A613" s="96"/>
      <c r="B613" s="90"/>
      <c r="C613" s="99"/>
      <c r="D613" s="99"/>
      <c r="E613" s="105"/>
      <c r="F613" s="105"/>
      <c r="G613" s="105"/>
      <c r="H613" s="105"/>
      <c r="I613" s="105"/>
      <c r="J613" s="105"/>
      <c r="K613" s="105"/>
      <c r="L613" s="113" t="s">
        <v>170</v>
      </c>
      <c r="M613" s="114"/>
      <c r="N613" s="113" t="s">
        <v>171</v>
      </c>
      <c r="O613" s="114"/>
      <c r="P613" s="113" t="s">
        <v>172</v>
      </c>
      <c r="Q613" s="115"/>
    </row>
    <row r="614" spans="1:17" ht="15.6" customHeight="1" thickBot="1" x14ac:dyDescent="0.25">
      <c r="A614" s="96"/>
      <c r="B614" s="91"/>
      <c r="C614" s="100"/>
      <c r="D614" s="100"/>
      <c r="E614" s="106"/>
      <c r="F614" s="106"/>
      <c r="G614" s="106"/>
      <c r="H614" s="106"/>
      <c r="I614" s="106"/>
      <c r="J614" s="106"/>
      <c r="K614" s="106"/>
      <c r="L614" s="24" t="s">
        <v>6</v>
      </c>
      <c r="M614" s="25" t="s">
        <v>7</v>
      </c>
      <c r="N614" s="24" t="s">
        <v>6</v>
      </c>
      <c r="O614" s="25" t="s">
        <v>7</v>
      </c>
      <c r="P614" s="24" t="s">
        <v>6</v>
      </c>
      <c r="Q614" s="26" t="s">
        <v>7</v>
      </c>
    </row>
    <row r="615" spans="1:17" ht="15.6" customHeight="1" x14ac:dyDescent="0.2">
      <c r="A615" s="96"/>
      <c r="B615" s="28">
        <v>5001421</v>
      </c>
      <c r="C615" s="28" t="s">
        <v>89</v>
      </c>
      <c r="D615" s="37" t="s">
        <v>95</v>
      </c>
      <c r="E615" s="38">
        <v>8</v>
      </c>
      <c r="F615" s="38" t="s">
        <v>5</v>
      </c>
      <c r="G615" s="38">
        <v>1900</v>
      </c>
      <c r="H615" s="38">
        <v>28</v>
      </c>
      <c r="I615" s="4">
        <v>415.34</v>
      </c>
      <c r="J615" s="4">
        <v>407.03</v>
      </c>
      <c r="K615" s="4">
        <f>I615-J615</f>
        <v>8.3100000000000023</v>
      </c>
      <c r="L615" s="82">
        <v>4</v>
      </c>
      <c r="M615" s="40">
        <f t="shared" ref="M615:M620" si="85">H615*L615</f>
        <v>112</v>
      </c>
      <c r="N615" s="82">
        <v>8</v>
      </c>
      <c r="O615" s="40">
        <f t="shared" ref="O615:O620" si="86">H615*N615</f>
        <v>224</v>
      </c>
      <c r="P615" s="82">
        <v>12</v>
      </c>
      <c r="Q615" s="40">
        <f t="shared" ref="Q615:Q620" si="87">H615*P615</f>
        <v>336</v>
      </c>
    </row>
    <row r="616" spans="1:17" ht="15.6" customHeight="1" x14ac:dyDescent="0.2">
      <c r="A616" s="96"/>
      <c r="B616" s="28" t="s">
        <v>185</v>
      </c>
      <c r="C616" s="31" t="s">
        <v>90</v>
      </c>
      <c r="D616" s="32" t="s">
        <v>96</v>
      </c>
      <c r="E616" s="33">
        <v>8</v>
      </c>
      <c r="F616" s="33" t="s">
        <v>67</v>
      </c>
      <c r="G616" s="33">
        <v>2480</v>
      </c>
      <c r="H616" s="33">
        <v>28</v>
      </c>
      <c r="I616" s="5">
        <v>471.08</v>
      </c>
      <c r="J616" s="5">
        <v>461.65</v>
      </c>
      <c r="K616" s="4">
        <f t="shared" ref="K616:K620" si="88">I616-J616</f>
        <v>9.4300000000000068</v>
      </c>
      <c r="L616" s="82">
        <v>3</v>
      </c>
      <c r="M616" s="6">
        <f t="shared" si="85"/>
        <v>84</v>
      </c>
      <c r="N616" s="82">
        <v>7</v>
      </c>
      <c r="O616" s="6">
        <f t="shared" si="86"/>
        <v>196</v>
      </c>
      <c r="P616" s="82">
        <v>11</v>
      </c>
      <c r="Q616" s="6">
        <f t="shared" si="87"/>
        <v>308</v>
      </c>
    </row>
    <row r="617" spans="1:17" ht="15.6" customHeight="1" x14ac:dyDescent="0.2">
      <c r="A617" s="96"/>
      <c r="B617" s="28" t="s">
        <v>186</v>
      </c>
      <c r="C617" s="31" t="s">
        <v>130</v>
      </c>
      <c r="D617" s="32" t="s">
        <v>139</v>
      </c>
      <c r="E617" s="33">
        <v>9</v>
      </c>
      <c r="F617" s="33" t="s">
        <v>5</v>
      </c>
      <c r="G617" s="33">
        <v>2170</v>
      </c>
      <c r="H617" s="33">
        <v>28</v>
      </c>
      <c r="I617" s="5">
        <v>552.39</v>
      </c>
      <c r="J617" s="5">
        <v>541.34</v>
      </c>
      <c r="K617" s="4">
        <f t="shared" si="88"/>
        <v>11.049999999999955</v>
      </c>
      <c r="L617" s="82">
        <v>3</v>
      </c>
      <c r="M617" s="6">
        <f t="shared" si="85"/>
        <v>84</v>
      </c>
      <c r="N617" s="82">
        <v>6</v>
      </c>
      <c r="O617" s="6">
        <f t="shared" si="86"/>
        <v>168</v>
      </c>
      <c r="P617" s="82">
        <v>9</v>
      </c>
      <c r="Q617" s="6">
        <f t="shared" si="87"/>
        <v>252</v>
      </c>
    </row>
    <row r="618" spans="1:17" ht="15.6" customHeight="1" x14ac:dyDescent="0.2">
      <c r="A618" s="96"/>
      <c r="B618" s="28" t="s">
        <v>187</v>
      </c>
      <c r="C618" s="31" t="s">
        <v>131</v>
      </c>
      <c r="D618" s="32" t="s">
        <v>140</v>
      </c>
      <c r="E618" s="33">
        <v>9</v>
      </c>
      <c r="F618" s="33" t="s">
        <v>67</v>
      </c>
      <c r="G618" s="33">
        <v>2800</v>
      </c>
      <c r="H618" s="33">
        <v>28</v>
      </c>
      <c r="I618" s="5">
        <v>552.39</v>
      </c>
      <c r="J618" s="5">
        <v>541.34</v>
      </c>
      <c r="K618" s="4">
        <f t="shared" si="88"/>
        <v>11.049999999999955</v>
      </c>
      <c r="L618" s="82">
        <v>3</v>
      </c>
      <c r="M618" s="6">
        <f t="shared" si="85"/>
        <v>84</v>
      </c>
      <c r="N618" s="82">
        <v>6</v>
      </c>
      <c r="O618" s="6">
        <f t="shared" si="86"/>
        <v>168</v>
      </c>
      <c r="P618" s="82">
        <v>9</v>
      </c>
      <c r="Q618" s="6">
        <f t="shared" si="87"/>
        <v>252</v>
      </c>
    </row>
    <row r="619" spans="1:17" ht="15.6" customHeight="1" x14ac:dyDescent="0.2">
      <c r="A619" s="96"/>
      <c r="B619" s="28" t="s">
        <v>188</v>
      </c>
      <c r="C619" s="31" t="s">
        <v>93</v>
      </c>
      <c r="D619" s="32" t="s">
        <v>97</v>
      </c>
      <c r="E619" s="33">
        <v>10</v>
      </c>
      <c r="F619" s="33" t="s">
        <v>5</v>
      </c>
      <c r="G619" s="33">
        <v>2890</v>
      </c>
      <c r="H619" s="33">
        <v>28</v>
      </c>
      <c r="I619" s="5">
        <v>589.04</v>
      </c>
      <c r="J619" s="5">
        <v>577.25</v>
      </c>
      <c r="K619" s="4">
        <f t="shared" si="88"/>
        <v>11.789999999999964</v>
      </c>
      <c r="L619" s="82">
        <v>2</v>
      </c>
      <c r="M619" s="6">
        <f t="shared" si="85"/>
        <v>56</v>
      </c>
      <c r="N619" s="82">
        <v>5</v>
      </c>
      <c r="O619" s="6">
        <f t="shared" si="86"/>
        <v>140</v>
      </c>
      <c r="P619" s="82">
        <v>8</v>
      </c>
      <c r="Q619" s="6">
        <f t="shared" si="87"/>
        <v>224</v>
      </c>
    </row>
    <row r="620" spans="1:17" ht="15.6" customHeight="1" x14ac:dyDescent="0.2">
      <c r="A620" s="96"/>
      <c r="B620" s="28" t="s">
        <v>189</v>
      </c>
      <c r="C620" s="31" t="s">
        <v>94</v>
      </c>
      <c r="D620" s="32" t="s">
        <v>98</v>
      </c>
      <c r="E620" s="33">
        <v>10</v>
      </c>
      <c r="F620" s="33" t="s">
        <v>67</v>
      </c>
      <c r="G620" s="33">
        <v>4150</v>
      </c>
      <c r="H620" s="33">
        <v>28</v>
      </c>
      <c r="I620" s="5">
        <v>589.04</v>
      </c>
      <c r="J620" s="5">
        <v>577.25</v>
      </c>
      <c r="K620" s="4">
        <f t="shared" si="88"/>
        <v>11.789999999999964</v>
      </c>
      <c r="L620" s="82">
        <v>2</v>
      </c>
      <c r="M620" s="6">
        <f t="shared" si="85"/>
        <v>56</v>
      </c>
      <c r="N620" s="82">
        <v>5</v>
      </c>
      <c r="O620" s="6">
        <f t="shared" si="86"/>
        <v>140</v>
      </c>
      <c r="P620" s="82">
        <v>8</v>
      </c>
      <c r="Q620" s="6">
        <f t="shared" si="87"/>
        <v>224</v>
      </c>
    </row>
    <row r="621" spans="1:17" ht="15.6" customHeight="1" x14ac:dyDescent="0.2">
      <c r="A621" s="13"/>
      <c r="B621" s="35"/>
      <c r="C621" s="35"/>
      <c r="D621" s="15"/>
      <c r="E621" s="23"/>
      <c r="F621" s="23"/>
      <c r="G621" s="23"/>
      <c r="H621" s="23"/>
      <c r="I621" s="3"/>
      <c r="J621" s="3"/>
    </row>
    <row r="622" spans="1:17" ht="15.6" customHeight="1" x14ac:dyDescent="0.2">
      <c r="A622" s="96" t="s">
        <v>277</v>
      </c>
      <c r="B622" s="35"/>
      <c r="C622" s="35"/>
      <c r="D622" s="15"/>
      <c r="E622" s="23"/>
      <c r="F622" s="23"/>
      <c r="G622" s="23"/>
      <c r="H622" s="23"/>
      <c r="I622" s="3"/>
      <c r="J622" s="3"/>
    </row>
    <row r="623" spans="1:17" ht="15.6" customHeight="1" x14ac:dyDescent="0.2">
      <c r="A623" s="96"/>
      <c r="B623" s="35"/>
      <c r="C623" s="35"/>
      <c r="D623" s="15"/>
      <c r="E623" s="23"/>
      <c r="F623" s="23"/>
      <c r="G623" s="23"/>
      <c r="H623" s="23"/>
      <c r="I623" s="3"/>
      <c r="J623" s="3"/>
    </row>
    <row r="624" spans="1:17" ht="15.6" customHeight="1" x14ac:dyDescent="0.2">
      <c r="A624" s="96"/>
      <c r="B624" s="35"/>
      <c r="C624" s="35"/>
      <c r="D624" s="15"/>
      <c r="E624" s="23"/>
      <c r="F624" s="23"/>
      <c r="G624" s="23"/>
      <c r="H624" s="23"/>
      <c r="I624" s="3"/>
      <c r="J624" s="3"/>
    </row>
    <row r="625" spans="1:17" ht="15.6" customHeight="1" x14ac:dyDescent="0.2">
      <c r="A625" s="96"/>
      <c r="C625" s="58"/>
      <c r="D625" s="19" t="s">
        <v>233</v>
      </c>
      <c r="E625" s="59"/>
      <c r="F625" s="59"/>
      <c r="G625" s="59"/>
      <c r="H625" s="59"/>
      <c r="I625" s="59"/>
      <c r="J625" s="59"/>
    </row>
    <row r="626" spans="1:17" ht="15.6" customHeight="1" x14ac:dyDescent="0.2">
      <c r="A626" s="96"/>
      <c r="D626" s="15" t="s">
        <v>221</v>
      </c>
      <c r="E626" s="22"/>
      <c r="F626" s="22"/>
      <c r="G626" s="22"/>
      <c r="H626" s="22"/>
      <c r="I626" s="36"/>
      <c r="J626" s="22"/>
      <c r="K626" s="22"/>
      <c r="L626" s="22"/>
      <c r="M626" s="22"/>
      <c r="N626" s="22"/>
      <c r="O626" s="22"/>
      <c r="P626" s="22"/>
      <c r="Q626" s="22"/>
    </row>
    <row r="627" spans="1:17" ht="15.6" customHeight="1" thickBot="1" x14ac:dyDescent="0.25">
      <c r="A627" s="96"/>
      <c r="D627" s="15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ht="15.6" customHeight="1" x14ac:dyDescent="0.2">
      <c r="A628" s="96"/>
      <c r="B628" s="89" t="s">
        <v>137</v>
      </c>
      <c r="C628" s="98" t="s">
        <v>0</v>
      </c>
      <c r="D628" s="98" t="s">
        <v>1</v>
      </c>
      <c r="E628" s="102" t="s">
        <v>3</v>
      </c>
      <c r="F628" s="102" t="s">
        <v>209</v>
      </c>
      <c r="G628" s="102" t="s">
        <v>242</v>
      </c>
      <c r="H628" s="102" t="s">
        <v>206</v>
      </c>
      <c r="I628" s="102" t="s">
        <v>207</v>
      </c>
      <c r="J628" s="102" t="s">
        <v>243</v>
      </c>
      <c r="K628" s="102" t="s">
        <v>208</v>
      </c>
      <c r="L628" s="110" t="s">
        <v>2</v>
      </c>
      <c r="M628" s="111"/>
      <c r="N628" s="111"/>
      <c r="O628" s="111"/>
      <c r="P628" s="111"/>
      <c r="Q628" s="112"/>
    </row>
    <row r="629" spans="1:17" ht="15.6" customHeight="1" x14ac:dyDescent="0.2">
      <c r="A629" s="96"/>
      <c r="B629" s="90"/>
      <c r="C629" s="99"/>
      <c r="D629" s="99"/>
      <c r="E629" s="105"/>
      <c r="F629" s="105"/>
      <c r="G629" s="105"/>
      <c r="H629" s="105"/>
      <c r="I629" s="105"/>
      <c r="J629" s="105"/>
      <c r="K629" s="105"/>
      <c r="L629" s="113" t="s">
        <v>170</v>
      </c>
      <c r="M629" s="114"/>
      <c r="N629" s="113" t="s">
        <v>171</v>
      </c>
      <c r="O629" s="114"/>
      <c r="P629" s="113" t="s">
        <v>172</v>
      </c>
      <c r="Q629" s="115"/>
    </row>
    <row r="630" spans="1:17" ht="15.6" customHeight="1" thickBot="1" x14ac:dyDescent="0.25">
      <c r="A630" s="96"/>
      <c r="B630" s="91"/>
      <c r="C630" s="100"/>
      <c r="D630" s="100"/>
      <c r="E630" s="106"/>
      <c r="F630" s="106"/>
      <c r="G630" s="106"/>
      <c r="H630" s="106"/>
      <c r="I630" s="106"/>
      <c r="J630" s="106"/>
      <c r="K630" s="106"/>
      <c r="L630" s="24" t="s">
        <v>6</v>
      </c>
      <c r="M630" s="25" t="s">
        <v>7</v>
      </c>
      <c r="N630" s="24" t="s">
        <v>6</v>
      </c>
      <c r="O630" s="25" t="s">
        <v>7</v>
      </c>
      <c r="P630" s="24" t="s">
        <v>6</v>
      </c>
      <c r="Q630" s="26" t="s">
        <v>7</v>
      </c>
    </row>
    <row r="631" spans="1:17" ht="15.6" customHeight="1" x14ac:dyDescent="0.2">
      <c r="A631" s="96"/>
      <c r="B631" s="28">
        <v>5001406</v>
      </c>
      <c r="C631" s="28" t="s">
        <v>14</v>
      </c>
      <c r="D631" s="37" t="s">
        <v>138</v>
      </c>
      <c r="E631" s="38">
        <v>8</v>
      </c>
      <c r="F631" s="38" t="s">
        <v>5</v>
      </c>
      <c r="G631" s="38">
        <v>2099</v>
      </c>
      <c r="H631" s="38">
        <v>28</v>
      </c>
      <c r="I631" s="4">
        <v>483.56</v>
      </c>
      <c r="J631" s="4">
        <v>473.88</v>
      </c>
      <c r="K631" s="4">
        <f>I631-J631</f>
        <v>9.6800000000000068</v>
      </c>
      <c r="L631" s="39">
        <v>3</v>
      </c>
      <c r="M631" s="40">
        <f t="shared" ref="M631:M640" si="89">H631*L631</f>
        <v>84</v>
      </c>
      <c r="N631" s="39">
        <v>7</v>
      </c>
      <c r="O631" s="40">
        <f>H631*N631</f>
        <v>196</v>
      </c>
      <c r="P631" s="39">
        <v>10</v>
      </c>
      <c r="Q631" s="40">
        <f>H631*P631</f>
        <v>280</v>
      </c>
    </row>
    <row r="632" spans="1:17" ht="15.6" customHeight="1" x14ac:dyDescent="0.2">
      <c r="A632" s="96"/>
      <c r="B632" s="31" t="s">
        <v>190</v>
      </c>
      <c r="C632" s="31" t="s">
        <v>15</v>
      </c>
      <c r="D632" s="32" t="s">
        <v>99</v>
      </c>
      <c r="E632" s="33">
        <v>8</v>
      </c>
      <c r="F632" s="33" t="s">
        <v>13</v>
      </c>
      <c r="G632" s="33">
        <v>2499</v>
      </c>
      <c r="H632" s="33">
        <v>28</v>
      </c>
      <c r="I632" s="4">
        <v>483.56</v>
      </c>
      <c r="J632" s="5">
        <v>473.88</v>
      </c>
      <c r="K632" s="4">
        <f t="shared" ref="K632:K640" si="90">I632-J632</f>
        <v>9.6800000000000068</v>
      </c>
      <c r="L632" s="39">
        <v>3</v>
      </c>
      <c r="M632" s="6">
        <f t="shared" si="89"/>
        <v>84</v>
      </c>
      <c r="N632" s="39">
        <v>7</v>
      </c>
      <c r="O632" s="6">
        <f>H632*N632</f>
        <v>196</v>
      </c>
      <c r="P632" s="39">
        <v>10</v>
      </c>
      <c r="Q632" s="6">
        <f>H632*P632</f>
        <v>280</v>
      </c>
    </row>
    <row r="633" spans="1:17" s="2" customFormat="1" ht="15.6" customHeight="1" x14ac:dyDescent="0.2">
      <c r="A633" s="96"/>
      <c r="B633" s="31" t="s">
        <v>191</v>
      </c>
      <c r="C633" s="31" t="s">
        <v>91</v>
      </c>
      <c r="D633" s="32" t="s">
        <v>100</v>
      </c>
      <c r="E633" s="33">
        <v>9</v>
      </c>
      <c r="F633" s="33" t="s">
        <v>68</v>
      </c>
      <c r="G633" s="33">
        <v>1590</v>
      </c>
      <c r="H633" s="33">
        <v>32</v>
      </c>
      <c r="I633" s="5">
        <v>439.02</v>
      </c>
      <c r="J633" s="5">
        <v>430.23</v>
      </c>
      <c r="K633" s="4">
        <f t="shared" si="90"/>
        <v>8.7899999999999636</v>
      </c>
      <c r="L633" s="83">
        <v>3</v>
      </c>
      <c r="M633" s="6">
        <f t="shared" si="89"/>
        <v>96</v>
      </c>
      <c r="N633" s="83">
        <v>7</v>
      </c>
      <c r="O633" s="6">
        <f>H633*N633</f>
        <v>224</v>
      </c>
      <c r="P633" s="83">
        <v>11</v>
      </c>
      <c r="Q633" s="6">
        <f>H633*P633</f>
        <v>352</v>
      </c>
    </row>
    <row r="634" spans="1:17" ht="15.6" customHeight="1" x14ac:dyDescent="0.2">
      <c r="A634" s="96"/>
      <c r="B634" s="31" t="s">
        <v>192</v>
      </c>
      <c r="C634" s="31" t="s">
        <v>92</v>
      </c>
      <c r="D634" s="32" t="s">
        <v>101</v>
      </c>
      <c r="E634" s="33">
        <v>9</v>
      </c>
      <c r="F634" s="33" t="s">
        <v>62</v>
      </c>
      <c r="G634" s="33">
        <v>1750</v>
      </c>
      <c r="H634" s="33">
        <v>21</v>
      </c>
      <c r="I634" s="5">
        <v>292.8</v>
      </c>
      <c r="J634" s="5">
        <v>286.94</v>
      </c>
      <c r="K634" s="4">
        <f t="shared" si="90"/>
        <v>5.8600000000000136</v>
      </c>
      <c r="L634" s="83">
        <v>5</v>
      </c>
      <c r="M634" s="6">
        <f t="shared" si="89"/>
        <v>105</v>
      </c>
      <c r="N634" s="83">
        <v>11</v>
      </c>
      <c r="O634" s="6">
        <f>H634*N634</f>
        <v>231</v>
      </c>
      <c r="P634" s="83">
        <v>17</v>
      </c>
      <c r="Q634" s="6">
        <f>H634*P634</f>
        <v>357</v>
      </c>
    </row>
    <row r="635" spans="1:17" ht="15.6" customHeight="1" x14ac:dyDescent="0.2">
      <c r="A635" s="96"/>
      <c r="B635" s="31" t="s">
        <v>193</v>
      </c>
      <c r="C635" s="31" t="s">
        <v>132</v>
      </c>
      <c r="D635" s="32" t="s">
        <v>139</v>
      </c>
      <c r="E635" s="33">
        <v>9</v>
      </c>
      <c r="F635" s="33" t="s">
        <v>5</v>
      </c>
      <c r="G635" s="33">
        <v>2899</v>
      </c>
      <c r="H635" s="33">
        <v>28</v>
      </c>
      <c r="I635" s="5">
        <v>577.78</v>
      </c>
      <c r="J635" s="5">
        <v>566.22</v>
      </c>
      <c r="K635" s="4">
        <f t="shared" si="90"/>
        <v>11.559999999999945</v>
      </c>
      <c r="L635" s="83">
        <v>3</v>
      </c>
      <c r="M635" s="6">
        <f t="shared" si="89"/>
        <v>84</v>
      </c>
      <c r="N635" s="83">
        <v>6</v>
      </c>
      <c r="O635" s="6">
        <f t="shared" ref="O635:O637" si="91">H635*N635</f>
        <v>168</v>
      </c>
      <c r="P635" s="83">
        <v>9</v>
      </c>
      <c r="Q635" s="6">
        <f t="shared" ref="Q635:Q637" si="92">H635*P635</f>
        <v>252</v>
      </c>
    </row>
    <row r="636" spans="1:17" ht="15.6" customHeight="1" x14ac:dyDescent="0.2">
      <c r="A636" s="96"/>
      <c r="B636" s="31" t="s">
        <v>194</v>
      </c>
      <c r="C636" s="31" t="s">
        <v>133</v>
      </c>
      <c r="D636" s="32" t="s">
        <v>140</v>
      </c>
      <c r="E636" s="33">
        <v>9</v>
      </c>
      <c r="F636" s="33" t="s">
        <v>67</v>
      </c>
      <c r="G636" s="33">
        <v>2899</v>
      </c>
      <c r="H636" s="33">
        <v>28</v>
      </c>
      <c r="I636" s="5">
        <v>577.78</v>
      </c>
      <c r="J636" s="5">
        <v>566.22</v>
      </c>
      <c r="K636" s="4">
        <f t="shared" si="90"/>
        <v>11.559999999999945</v>
      </c>
      <c r="L636" s="83">
        <v>3</v>
      </c>
      <c r="M636" s="6">
        <f t="shared" si="89"/>
        <v>84</v>
      </c>
      <c r="N636" s="83">
        <v>6</v>
      </c>
      <c r="O636" s="6">
        <f t="shared" si="91"/>
        <v>168</v>
      </c>
      <c r="P636" s="83">
        <v>9</v>
      </c>
      <c r="Q636" s="6">
        <f t="shared" si="92"/>
        <v>252</v>
      </c>
    </row>
    <row r="637" spans="1:17" ht="15.6" customHeight="1" x14ac:dyDescent="0.2">
      <c r="A637" s="96"/>
      <c r="B637" s="31" t="s">
        <v>195</v>
      </c>
      <c r="C637" s="31" t="s">
        <v>134</v>
      </c>
      <c r="D637" s="32" t="s">
        <v>141</v>
      </c>
      <c r="E637" s="33">
        <v>10</v>
      </c>
      <c r="F637" s="33" t="s">
        <v>62</v>
      </c>
      <c r="G637" s="33">
        <v>2099</v>
      </c>
      <c r="H637" s="33">
        <v>21</v>
      </c>
      <c r="I637" s="5">
        <v>440.15</v>
      </c>
      <c r="J637" s="5">
        <v>431.34</v>
      </c>
      <c r="K637" s="4">
        <f t="shared" si="90"/>
        <v>8.8100000000000023</v>
      </c>
      <c r="L637" s="83">
        <v>3</v>
      </c>
      <c r="M637" s="6">
        <f t="shared" si="89"/>
        <v>63</v>
      </c>
      <c r="N637" s="83">
        <v>7</v>
      </c>
      <c r="O637" s="6">
        <f t="shared" si="91"/>
        <v>147</v>
      </c>
      <c r="P637" s="83">
        <v>11</v>
      </c>
      <c r="Q637" s="6">
        <f t="shared" si="92"/>
        <v>231</v>
      </c>
    </row>
    <row r="638" spans="1:17" ht="15.6" customHeight="1" x14ac:dyDescent="0.2">
      <c r="A638" s="96"/>
      <c r="B638" s="31" t="s">
        <v>196</v>
      </c>
      <c r="C638" s="31" t="s">
        <v>102</v>
      </c>
      <c r="D638" s="32" t="s">
        <v>97</v>
      </c>
      <c r="E638" s="33">
        <v>10</v>
      </c>
      <c r="F638" s="33" t="s">
        <v>5</v>
      </c>
      <c r="G638" s="33">
        <v>3299</v>
      </c>
      <c r="H638" s="33">
        <v>26</v>
      </c>
      <c r="I638" s="5">
        <v>493.46</v>
      </c>
      <c r="J638" s="5">
        <v>483.59</v>
      </c>
      <c r="K638" s="4">
        <f t="shared" si="90"/>
        <v>9.8700000000000045</v>
      </c>
      <c r="L638" s="39">
        <v>3</v>
      </c>
      <c r="M638" s="6">
        <f t="shared" si="89"/>
        <v>78</v>
      </c>
      <c r="N638" s="39">
        <v>7</v>
      </c>
      <c r="O638" s="6">
        <f>H638*N638</f>
        <v>182</v>
      </c>
      <c r="P638" s="39">
        <v>10</v>
      </c>
      <c r="Q638" s="6">
        <f>H638*P638</f>
        <v>260</v>
      </c>
    </row>
    <row r="639" spans="1:17" ht="15.6" customHeight="1" x14ac:dyDescent="0.2">
      <c r="A639" s="96"/>
      <c r="B639" s="31" t="s">
        <v>197</v>
      </c>
      <c r="C639" s="31" t="s">
        <v>103</v>
      </c>
      <c r="D639" s="32" t="s">
        <v>98</v>
      </c>
      <c r="E639" s="33">
        <v>10</v>
      </c>
      <c r="F639" s="33" t="s">
        <v>67</v>
      </c>
      <c r="G639" s="33">
        <v>4499</v>
      </c>
      <c r="H639" s="33">
        <v>26</v>
      </c>
      <c r="I639" s="5">
        <v>493.46</v>
      </c>
      <c r="J639" s="5">
        <v>483.59</v>
      </c>
      <c r="K639" s="4">
        <f t="shared" si="90"/>
        <v>9.8700000000000045</v>
      </c>
      <c r="L639" s="39">
        <v>3</v>
      </c>
      <c r="M639" s="6">
        <f t="shared" si="89"/>
        <v>78</v>
      </c>
      <c r="N639" s="39">
        <v>7</v>
      </c>
      <c r="O639" s="6">
        <f>H639*N639</f>
        <v>182</v>
      </c>
      <c r="P639" s="39">
        <v>10</v>
      </c>
      <c r="Q639" s="6">
        <f>H639*P639</f>
        <v>260</v>
      </c>
    </row>
    <row r="640" spans="1:17" ht="15.6" customHeight="1" x14ac:dyDescent="0.2">
      <c r="A640" s="96"/>
      <c r="B640" s="31" t="s">
        <v>198</v>
      </c>
      <c r="C640" s="31" t="s">
        <v>135</v>
      </c>
      <c r="D640" s="32" t="s">
        <v>142</v>
      </c>
      <c r="E640" s="33">
        <v>10</v>
      </c>
      <c r="F640" s="33" t="s">
        <v>104</v>
      </c>
      <c r="G640" s="33">
        <v>3260</v>
      </c>
      <c r="H640" s="33">
        <v>14</v>
      </c>
      <c r="I640" s="5">
        <v>385.21</v>
      </c>
      <c r="J640" s="5">
        <v>377.5</v>
      </c>
      <c r="K640" s="4">
        <f t="shared" si="90"/>
        <v>7.7099999999999795</v>
      </c>
      <c r="L640" s="39">
        <v>4</v>
      </c>
      <c r="M640" s="6">
        <f t="shared" si="89"/>
        <v>56</v>
      </c>
      <c r="N640" s="39">
        <f t="shared" ref="N640" si="93">3399.4/J640</f>
        <v>9.0050331125827814</v>
      </c>
      <c r="O640" s="6">
        <f>H640*N640</f>
        <v>126.07046357615894</v>
      </c>
      <c r="P640" s="39">
        <v>13</v>
      </c>
      <c r="Q640" s="6">
        <f>H640*P640</f>
        <v>182</v>
      </c>
    </row>
    <row r="641" spans="1:17" ht="15.6" customHeight="1" x14ac:dyDescent="0.2">
      <c r="A641" s="96"/>
      <c r="B641" s="53"/>
      <c r="C641" s="35"/>
      <c r="D641" s="15"/>
      <c r="E641" s="23"/>
      <c r="F641" s="23"/>
      <c r="G641" s="23"/>
      <c r="H641" s="23"/>
      <c r="I641" s="3"/>
      <c r="J641" s="3"/>
      <c r="K641" s="3"/>
      <c r="L641" s="42"/>
      <c r="M641" s="8"/>
      <c r="N641" s="42"/>
      <c r="O641" s="8"/>
      <c r="P641" s="42"/>
      <c r="Q641" s="8"/>
    </row>
    <row r="642" spans="1:17" ht="15.6" customHeight="1" x14ac:dyDescent="0.2">
      <c r="A642" s="96"/>
      <c r="B642" s="35"/>
      <c r="C642" s="35"/>
      <c r="E642" s="23"/>
      <c r="F642" s="23"/>
      <c r="G642" s="23"/>
      <c r="H642" s="23"/>
      <c r="I642" s="3"/>
      <c r="J642" s="3"/>
      <c r="K642" s="3"/>
      <c r="L642" s="42"/>
      <c r="M642" s="8"/>
      <c r="N642" s="42"/>
      <c r="O642" s="8"/>
      <c r="P642" s="42"/>
      <c r="Q642" s="8"/>
    </row>
    <row r="643" spans="1:17" ht="15.6" customHeight="1" x14ac:dyDescent="0.2">
      <c r="A643" s="96"/>
      <c r="B643" s="35"/>
      <c r="C643" s="35"/>
      <c r="D643" s="81" t="s">
        <v>279</v>
      </c>
      <c r="E643" s="23"/>
      <c r="F643" s="23"/>
      <c r="G643" s="23"/>
      <c r="H643" s="23"/>
      <c r="I643" s="3"/>
      <c r="J643" s="3"/>
      <c r="K643" s="3"/>
      <c r="L643" s="42"/>
      <c r="M643" s="8"/>
      <c r="N643" s="42"/>
      <c r="O643" s="8"/>
      <c r="P643" s="42"/>
      <c r="Q643" s="8"/>
    </row>
    <row r="644" spans="1:17" ht="15.6" customHeight="1" x14ac:dyDescent="0.2">
      <c r="A644" s="96"/>
      <c r="B644" s="35"/>
      <c r="C644" s="35"/>
      <c r="D644" s="19" t="s">
        <v>273</v>
      </c>
      <c r="E644" s="23"/>
      <c r="F644" s="23"/>
      <c r="G644" s="23"/>
      <c r="H644" s="23"/>
      <c r="I644" s="3"/>
      <c r="J644" s="3"/>
      <c r="K644" s="3"/>
      <c r="L644" s="42"/>
      <c r="M644" s="8"/>
      <c r="N644" s="54"/>
      <c r="O644" s="8"/>
      <c r="P644" s="54"/>
      <c r="Q644" s="8"/>
    </row>
    <row r="645" spans="1:17" ht="15.6" customHeight="1" x14ac:dyDescent="0.2">
      <c r="A645" s="96"/>
      <c r="B645" s="35"/>
      <c r="C645" s="35"/>
      <c r="D645" s="15" t="s">
        <v>272</v>
      </c>
      <c r="E645" s="23"/>
      <c r="F645" s="23"/>
      <c r="G645" s="23"/>
      <c r="H645" s="23"/>
      <c r="I645" s="3"/>
      <c r="J645" s="3"/>
      <c r="K645" s="3"/>
      <c r="L645" s="42"/>
      <c r="M645" s="8"/>
      <c r="N645" s="54"/>
      <c r="O645" s="8"/>
      <c r="P645" s="54"/>
      <c r="Q645" s="8"/>
    </row>
    <row r="646" spans="1:17" ht="15.6" customHeight="1" thickBot="1" x14ac:dyDescent="0.25">
      <c r="A646" s="96"/>
      <c r="B646" s="35"/>
      <c r="C646" s="35"/>
      <c r="E646" s="23"/>
      <c r="F646" s="23"/>
      <c r="G646" s="23"/>
      <c r="H646" s="23"/>
      <c r="I646" s="3"/>
      <c r="J646" s="3"/>
      <c r="K646" s="3"/>
      <c r="L646" s="42"/>
      <c r="M646" s="8"/>
      <c r="N646" s="54"/>
      <c r="O646" s="8"/>
      <c r="P646" s="54"/>
      <c r="Q646" s="8"/>
    </row>
    <row r="647" spans="1:17" ht="15.6" customHeight="1" x14ac:dyDescent="0.2">
      <c r="A647" s="96"/>
      <c r="B647" s="89" t="s">
        <v>137</v>
      </c>
      <c r="C647" s="98" t="s">
        <v>0</v>
      </c>
      <c r="D647" s="98" t="s">
        <v>1</v>
      </c>
      <c r="E647" s="102" t="s">
        <v>3</v>
      </c>
      <c r="F647" s="102" t="s">
        <v>209</v>
      </c>
      <c r="G647" s="102" t="s">
        <v>242</v>
      </c>
      <c r="H647" s="102" t="s">
        <v>206</v>
      </c>
      <c r="I647" s="102" t="s">
        <v>207</v>
      </c>
      <c r="J647" s="102" t="s">
        <v>243</v>
      </c>
      <c r="K647" s="102" t="s">
        <v>208</v>
      </c>
      <c r="L647" s="110" t="s">
        <v>2</v>
      </c>
      <c r="M647" s="111"/>
      <c r="N647" s="111"/>
      <c r="O647" s="111"/>
      <c r="P647" s="111"/>
      <c r="Q647" s="112"/>
    </row>
    <row r="648" spans="1:17" ht="15.6" customHeight="1" x14ac:dyDescent="0.2">
      <c r="A648" s="96"/>
      <c r="B648" s="90"/>
      <c r="C648" s="99"/>
      <c r="D648" s="99"/>
      <c r="E648" s="105"/>
      <c r="F648" s="105"/>
      <c r="G648" s="105"/>
      <c r="H648" s="105"/>
      <c r="I648" s="105"/>
      <c r="J648" s="105"/>
      <c r="K648" s="105"/>
      <c r="L648" s="113" t="s">
        <v>170</v>
      </c>
      <c r="M648" s="114"/>
      <c r="N648" s="113" t="s">
        <v>171</v>
      </c>
      <c r="O648" s="114"/>
      <c r="P648" s="113" t="s">
        <v>172</v>
      </c>
      <c r="Q648" s="115"/>
    </row>
    <row r="649" spans="1:17" ht="15.6" customHeight="1" thickBot="1" x14ac:dyDescent="0.25">
      <c r="A649" s="96"/>
      <c r="B649" s="91"/>
      <c r="C649" s="100"/>
      <c r="D649" s="100"/>
      <c r="E649" s="106"/>
      <c r="F649" s="106"/>
      <c r="G649" s="106"/>
      <c r="H649" s="106"/>
      <c r="I649" s="106"/>
      <c r="J649" s="106"/>
      <c r="K649" s="106"/>
      <c r="L649" s="24" t="s">
        <v>6</v>
      </c>
      <c r="M649" s="25" t="s">
        <v>7</v>
      </c>
      <c r="N649" s="24" t="s">
        <v>6</v>
      </c>
      <c r="O649" s="25" t="s">
        <v>7</v>
      </c>
      <c r="P649" s="24" t="s">
        <v>6</v>
      </c>
      <c r="Q649" s="26" t="s">
        <v>7</v>
      </c>
    </row>
    <row r="650" spans="1:17" ht="15.6" customHeight="1" x14ac:dyDescent="0.2">
      <c r="A650" s="96"/>
      <c r="B650" s="28" t="s">
        <v>268</v>
      </c>
      <c r="C650" s="28" t="s">
        <v>143</v>
      </c>
      <c r="D650" s="37" t="s">
        <v>265</v>
      </c>
      <c r="E650" s="38">
        <v>10</v>
      </c>
      <c r="F650" s="38" t="s">
        <v>270</v>
      </c>
      <c r="G650" s="38">
        <v>3151</v>
      </c>
      <c r="H650" s="38">
        <v>15</v>
      </c>
      <c r="I650" s="4">
        <v>339.37</v>
      </c>
      <c r="J650" s="4">
        <v>332.58</v>
      </c>
      <c r="K650" s="4">
        <f>I650-J650</f>
        <v>6.7900000000000205</v>
      </c>
      <c r="L650" s="30">
        <v>5</v>
      </c>
      <c r="M650" s="40">
        <f>H650*L650</f>
        <v>75</v>
      </c>
      <c r="N650" s="30">
        <v>10</v>
      </c>
      <c r="O650" s="40">
        <f>H650*N650</f>
        <v>150</v>
      </c>
      <c r="P650" s="30">
        <v>15</v>
      </c>
      <c r="Q650" s="40">
        <f>H650*P650</f>
        <v>225</v>
      </c>
    </row>
    <row r="651" spans="1:17" ht="15.6" customHeight="1" x14ac:dyDescent="0.2">
      <c r="A651" s="96"/>
      <c r="B651" s="31" t="s">
        <v>267</v>
      </c>
      <c r="C651" s="31" t="s">
        <v>143</v>
      </c>
      <c r="D651" s="32" t="s">
        <v>266</v>
      </c>
      <c r="E651" s="33">
        <v>10</v>
      </c>
      <c r="F651" s="33" t="s">
        <v>269</v>
      </c>
      <c r="G651" s="33">
        <v>3783</v>
      </c>
      <c r="H651" s="33">
        <v>15</v>
      </c>
      <c r="I651" s="5">
        <v>339.37</v>
      </c>
      <c r="J651" s="5">
        <v>332.58</v>
      </c>
      <c r="K651" s="4">
        <f t="shared" ref="K651:K652" si="94">I651-J651</f>
        <v>6.7900000000000205</v>
      </c>
      <c r="L651" s="30">
        <v>5</v>
      </c>
      <c r="M651" s="6">
        <f>H651*L651</f>
        <v>75</v>
      </c>
      <c r="N651" s="30">
        <v>10</v>
      </c>
      <c r="O651" s="6">
        <f>H651*N651</f>
        <v>150</v>
      </c>
      <c r="P651" s="30">
        <v>15</v>
      </c>
      <c r="Q651" s="6">
        <f>H651*P651</f>
        <v>225</v>
      </c>
    </row>
    <row r="652" spans="1:17" ht="15.6" customHeight="1" x14ac:dyDescent="0.2">
      <c r="A652" s="96"/>
      <c r="B652" s="31" t="s">
        <v>263</v>
      </c>
      <c r="C652" s="31" t="s">
        <v>143</v>
      </c>
      <c r="D652" s="32" t="s">
        <v>264</v>
      </c>
      <c r="E652" s="33">
        <v>10</v>
      </c>
      <c r="F652" s="33" t="s">
        <v>104</v>
      </c>
      <c r="G652" s="33">
        <v>3730</v>
      </c>
      <c r="H652" s="33">
        <v>15</v>
      </c>
      <c r="I652" s="5">
        <v>371.32</v>
      </c>
      <c r="J652" s="5">
        <v>363.89</v>
      </c>
      <c r="K652" s="4">
        <f t="shared" si="94"/>
        <v>7.4300000000000068</v>
      </c>
      <c r="L652" s="30">
        <v>4</v>
      </c>
      <c r="M652" s="6">
        <f>H652*L652</f>
        <v>60</v>
      </c>
      <c r="N652" s="30">
        <v>9</v>
      </c>
      <c r="O652" s="6">
        <f>H652*N652</f>
        <v>135</v>
      </c>
      <c r="P652" s="30">
        <v>14</v>
      </c>
      <c r="Q652" s="6">
        <f>H652*P652</f>
        <v>210</v>
      </c>
    </row>
    <row r="653" spans="1:17" ht="15.6" customHeight="1" x14ac:dyDescent="0.2">
      <c r="A653" s="11"/>
      <c r="B653" s="35"/>
      <c r="C653" s="35"/>
      <c r="D653" s="15"/>
      <c r="E653" s="23"/>
      <c r="F653" s="23"/>
      <c r="G653" s="23"/>
      <c r="H653" s="23"/>
      <c r="I653" s="3"/>
      <c r="J653" s="3"/>
      <c r="K653" s="3"/>
      <c r="L653" s="42"/>
      <c r="M653" s="43"/>
      <c r="N653" s="54"/>
      <c r="O653" s="43"/>
      <c r="P653" s="54"/>
      <c r="Q653" s="43"/>
    </row>
    <row r="654" spans="1:17" ht="15.6" customHeight="1" x14ac:dyDescent="0.2">
      <c r="A654" s="11"/>
      <c r="B654" s="35"/>
      <c r="C654" s="35"/>
      <c r="D654" s="15"/>
      <c r="E654" s="23"/>
      <c r="F654" s="23"/>
      <c r="G654" s="23"/>
      <c r="H654" s="23"/>
      <c r="I654" s="3"/>
      <c r="J654" s="3"/>
      <c r="K654" s="3"/>
      <c r="L654" s="42"/>
      <c r="M654" s="43"/>
      <c r="N654" s="54"/>
      <c r="O654" s="43"/>
      <c r="P654" s="54"/>
      <c r="Q654" s="43"/>
    </row>
    <row r="655" spans="1:17" ht="15.6" customHeight="1" x14ac:dyDescent="0.2">
      <c r="A655" s="11"/>
      <c r="B655" s="35"/>
      <c r="C655" s="35"/>
      <c r="D655" s="15"/>
      <c r="E655" s="23"/>
      <c r="F655" s="23"/>
      <c r="G655" s="23"/>
      <c r="H655" s="23"/>
      <c r="I655" s="3"/>
      <c r="J655" s="3"/>
      <c r="K655" s="3"/>
      <c r="L655" s="42"/>
      <c r="M655" s="43"/>
      <c r="N655" s="54"/>
      <c r="O655" s="43"/>
      <c r="P655" s="54"/>
      <c r="Q655" s="43"/>
    </row>
    <row r="656" spans="1:17" ht="15.6" customHeight="1" x14ac:dyDescent="0.2">
      <c r="A656" s="11"/>
      <c r="B656" s="35"/>
      <c r="C656" s="35"/>
      <c r="D656" s="15"/>
      <c r="E656" s="23"/>
      <c r="F656" s="23"/>
      <c r="G656" s="23"/>
      <c r="H656" s="23"/>
      <c r="I656" s="3"/>
      <c r="J656" s="3"/>
      <c r="K656" s="3"/>
      <c r="L656" s="42"/>
      <c r="M656" s="43"/>
      <c r="N656" s="54"/>
      <c r="O656" s="43"/>
      <c r="P656" s="54"/>
      <c r="Q656" s="43"/>
    </row>
    <row r="657" spans="1:17" ht="15.6" customHeight="1" x14ac:dyDescent="0.2">
      <c r="A657" s="11"/>
      <c r="B657" s="35"/>
      <c r="C657" s="35"/>
      <c r="D657" s="15"/>
      <c r="E657" s="23"/>
      <c r="F657" s="23"/>
      <c r="G657" s="23"/>
      <c r="H657" s="23"/>
      <c r="I657" s="3"/>
      <c r="J657" s="3"/>
      <c r="K657" s="3"/>
      <c r="L657" s="42"/>
      <c r="M657" s="43"/>
      <c r="N657" s="54"/>
      <c r="O657" s="43"/>
      <c r="P657" s="54"/>
      <c r="Q657" s="43"/>
    </row>
    <row r="658" spans="1:17" ht="15.6" customHeight="1" x14ac:dyDescent="0.2">
      <c r="A658" s="11"/>
      <c r="B658" s="35"/>
      <c r="C658" s="35"/>
      <c r="D658" s="15"/>
      <c r="E658" s="23"/>
      <c r="F658" s="23"/>
      <c r="G658" s="23"/>
      <c r="H658" s="23"/>
      <c r="I658" s="3"/>
      <c r="J658" s="3"/>
      <c r="K658" s="3"/>
      <c r="L658" s="42"/>
      <c r="M658" s="43"/>
      <c r="N658" s="54"/>
      <c r="O658" s="43"/>
      <c r="P658" s="54"/>
      <c r="Q658" s="43"/>
    </row>
    <row r="659" spans="1:17" ht="15.6" customHeight="1" x14ac:dyDescent="0.2">
      <c r="A659" s="11"/>
      <c r="B659" s="35"/>
      <c r="C659" s="35"/>
      <c r="D659" s="15"/>
      <c r="E659" s="23"/>
      <c r="F659" s="23"/>
      <c r="G659" s="23"/>
      <c r="H659" s="23"/>
      <c r="I659" s="3"/>
      <c r="J659" s="3"/>
      <c r="K659" s="3"/>
      <c r="L659" s="42"/>
      <c r="M659" s="43"/>
      <c r="N659" s="54"/>
      <c r="O659" s="43"/>
      <c r="P659" s="54"/>
      <c r="Q659" s="43"/>
    </row>
    <row r="660" spans="1:17" ht="15.6" customHeight="1" x14ac:dyDescent="0.2">
      <c r="A660" s="11"/>
      <c r="B660" s="35"/>
      <c r="C660" s="35"/>
      <c r="D660" s="15"/>
      <c r="E660" s="23"/>
      <c r="F660" s="23"/>
      <c r="G660" s="23"/>
      <c r="H660" s="23"/>
      <c r="I660" s="3"/>
      <c r="J660" s="3"/>
      <c r="K660" s="3"/>
      <c r="L660" s="42"/>
      <c r="M660" s="43"/>
      <c r="N660" s="54"/>
      <c r="O660" s="43"/>
      <c r="P660" s="54"/>
      <c r="Q660" s="43"/>
    </row>
    <row r="661" spans="1:17" ht="15.6" customHeight="1" x14ac:dyDescent="0.2">
      <c r="A661" s="11"/>
      <c r="B661" s="35"/>
      <c r="C661" s="35"/>
      <c r="D661" s="15"/>
      <c r="E661" s="23"/>
      <c r="F661" s="23"/>
      <c r="G661" s="23"/>
      <c r="H661" s="23"/>
      <c r="I661" s="3"/>
      <c r="J661" s="3"/>
      <c r="K661" s="3"/>
      <c r="L661" s="42"/>
      <c r="M661" s="43"/>
      <c r="N661" s="54"/>
      <c r="O661" s="43"/>
      <c r="P661" s="54"/>
      <c r="Q661" s="43"/>
    </row>
    <row r="662" spans="1:17" ht="15.6" customHeight="1" x14ac:dyDescent="0.2">
      <c r="A662" s="11"/>
      <c r="B662" s="35"/>
      <c r="C662" s="35"/>
      <c r="D662" s="15"/>
      <c r="E662" s="23"/>
      <c r="F662" s="23"/>
      <c r="G662" s="23"/>
      <c r="H662" s="23"/>
      <c r="I662" s="3"/>
      <c r="J662" s="3"/>
      <c r="K662" s="3"/>
      <c r="L662" s="42"/>
      <c r="M662" s="43"/>
      <c r="N662" s="54"/>
      <c r="O662" s="43"/>
      <c r="P662" s="54"/>
      <c r="Q662" s="43"/>
    </row>
    <row r="663" spans="1:17" ht="15.6" customHeight="1" x14ac:dyDescent="0.2">
      <c r="A663" s="11"/>
      <c r="B663" s="35"/>
      <c r="C663" s="35"/>
      <c r="D663" s="15"/>
      <c r="E663" s="23"/>
      <c r="F663" s="23"/>
      <c r="G663" s="23"/>
      <c r="H663" s="23"/>
      <c r="I663" s="3"/>
      <c r="J663" s="3"/>
      <c r="K663" s="3"/>
      <c r="L663" s="42"/>
      <c r="M663" s="43"/>
      <c r="N663" s="54"/>
      <c r="O663" s="43"/>
      <c r="P663" s="54"/>
      <c r="Q663" s="43"/>
    </row>
    <row r="664" spans="1:17" ht="15.6" customHeight="1" x14ac:dyDescent="0.2">
      <c r="A664" s="11"/>
      <c r="B664" s="35"/>
      <c r="C664" s="35"/>
      <c r="D664" s="15"/>
      <c r="E664" s="23"/>
      <c r="F664" s="23"/>
      <c r="G664" s="23"/>
      <c r="H664" s="23"/>
      <c r="I664" s="3"/>
      <c r="J664" s="3"/>
      <c r="K664" s="3"/>
      <c r="L664" s="42"/>
      <c r="M664" s="43"/>
      <c r="N664" s="54"/>
      <c r="O664" s="43"/>
      <c r="P664" s="54"/>
      <c r="Q664" s="43"/>
    </row>
    <row r="665" spans="1:17" ht="15.6" customHeight="1" x14ac:dyDescent="0.2">
      <c r="A665" s="11"/>
      <c r="B665" s="35"/>
      <c r="C665" s="35"/>
      <c r="D665" s="15"/>
      <c r="E665" s="23"/>
      <c r="F665" s="23"/>
      <c r="G665" s="23"/>
      <c r="H665" s="23"/>
      <c r="I665" s="3"/>
      <c r="J665" s="3"/>
      <c r="K665" s="3"/>
      <c r="L665" s="42"/>
      <c r="M665" s="43"/>
      <c r="N665" s="54"/>
      <c r="O665" s="43"/>
      <c r="P665" s="54"/>
      <c r="Q665" s="43"/>
    </row>
    <row r="666" spans="1:17" ht="15.6" customHeight="1" x14ac:dyDescent="0.2">
      <c r="A666" s="11"/>
      <c r="B666" s="35"/>
      <c r="C666" s="35"/>
      <c r="D666" s="15"/>
      <c r="E666" s="23"/>
      <c r="F666" s="23"/>
      <c r="G666" s="23"/>
      <c r="H666" s="23"/>
      <c r="I666" s="3"/>
      <c r="J666" s="3"/>
      <c r="K666" s="3"/>
      <c r="L666" s="42"/>
      <c r="M666" s="43"/>
      <c r="N666" s="54"/>
      <c r="O666" s="43"/>
      <c r="P666" s="54"/>
      <c r="Q666" s="43"/>
    </row>
    <row r="667" spans="1:17" ht="15.6" customHeight="1" x14ac:dyDescent="0.2">
      <c r="A667" s="11"/>
      <c r="B667" s="35"/>
      <c r="C667" s="35"/>
      <c r="D667" s="15"/>
      <c r="E667" s="23"/>
      <c r="F667" s="23"/>
      <c r="G667" s="23"/>
      <c r="H667" s="23"/>
      <c r="I667" s="3"/>
      <c r="J667" s="3"/>
      <c r="K667" s="3"/>
      <c r="L667" s="42"/>
      <c r="M667" s="43"/>
      <c r="N667" s="54"/>
      <c r="O667" s="43"/>
      <c r="P667" s="54"/>
      <c r="Q667" s="43"/>
    </row>
    <row r="668" spans="1:17" ht="15.6" customHeight="1" x14ac:dyDescent="0.2">
      <c r="A668" s="13"/>
      <c r="B668" s="35"/>
      <c r="C668" s="35"/>
      <c r="D668" s="15"/>
      <c r="E668" s="23"/>
      <c r="F668" s="23"/>
      <c r="G668" s="23"/>
      <c r="H668" s="23"/>
      <c r="I668" s="3"/>
      <c r="J668" s="3"/>
      <c r="K668" s="3"/>
      <c r="L668" s="42"/>
      <c r="M668" s="43"/>
      <c r="N668" s="54"/>
      <c r="O668" s="43"/>
      <c r="P668" s="54"/>
      <c r="Q668" s="43"/>
    </row>
    <row r="669" spans="1:17" ht="15.6" customHeight="1" x14ac:dyDescent="0.2">
      <c r="A669" s="140" t="s">
        <v>277</v>
      </c>
      <c r="B669" s="35"/>
      <c r="C669" s="35"/>
      <c r="D669" s="15"/>
      <c r="E669" s="23"/>
      <c r="F669" s="23"/>
      <c r="G669" s="23"/>
      <c r="H669" s="23"/>
      <c r="I669" s="3"/>
      <c r="J669" s="3"/>
      <c r="K669" s="3"/>
      <c r="L669" s="42"/>
      <c r="M669" s="43"/>
      <c r="N669" s="54"/>
      <c r="O669" s="43"/>
      <c r="P669" s="54"/>
      <c r="Q669" s="43"/>
    </row>
    <row r="670" spans="1:17" ht="15.6" customHeight="1" x14ac:dyDescent="0.2">
      <c r="A670" s="140"/>
      <c r="B670" s="35"/>
      <c r="C670" s="35"/>
      <c r="D670" s="15"/>
      <c r="E670" s="23"/>
      <c r="F670" s="23"/>
      <c r="G670" s="23"/>
      <c r="H670" s="23"/>
      <c r="I670" s="3"/>
      <c r="J670" s="3"/>
      <c r="K670" s="3"/>
    </row>
    <row r="671" spans="1:17" ht="15.6" customHeight="1" x14ac:dyDescent="0.2">
      <c r="A671" s="140"/>
      <c r="C671" s="71"/>
      <c r="D671" s="19" t="s">
        <v>224</v>
      </c>
      <c r="E671" s="71"/>
      <c r="F671" s="71"/>
      <c r="G671" s="71"/>
      <c r="H671" s="71"/>
      <c r="I671" s="71"/>
      <c r="J671" s="71"/>
      <c r="K671" s="71"/>
    </row>
    <row r="672" spans="1:17" ht="15.6" customHeight="1" x14ac:dyDescent="0.2">
      <c r="A672" s="140"/>
      <c r="D672" s="15" t="s">
        <v>225</v>
      </c>
      <c r="E672" s="72"/>
      <c r="F672" s="72"/>
      <c r="G672" s="72"/>
      <c r="H672" s="72"/>
      <c r="I672" s="73"/>
      <c r="J672" s="72"/>
      <c r="K672" s="72"/>
    </row>
    <row r="673" spans="1:17" ht="15.6" customHeight="1" x14ac:dyDescent="0.2">
      <c r="A673" s="140"/>
      <c r="D673" s="15" t="s">
        <v>230</v>
      </c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</row>
    <row r="674" spans="1:17" ht="15.6" customHeight="1" thickBot="1" x14ac:dyDescent="0.25">
      <c r="A674" s="140"/>
      <c r="D674" s="15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ht="15.6" customHeight="1" x14ac:dyDescent="0.2">
      <c r="A675" s="140"/>
      <c r="B675" s="89" t="s">
        <v>137</v>
      </c>
      <c r="C675" s="98" t="s">
        <v>0</v>
      </c>
      <c r="D675" s="98" t="s">
        <v>1</v>
      </c>
      <c r="E675" s="102" t="s">
        <v>210</v>
      </c>
      <c r="F675" s="102" t="s">
        <v>3</v>
      </c>
      <c r="G675" s="102" t="s">
        <v>242</v>
      </c>
      <c r="H675" s="102" t="s">
        <v>206</v>
      </c>
      <c r="I675" s="102" t="s">
        <v>207</v>
      </c>
      <c r="J675" s="133" t="s">
        <v>229</v>
      </c>
      <c r="K675" s="98" t="s">
        <v>231</v>
      </c>
      <c r="L675" s="98"/>
      <c r="M675" s="98"/>
      <c r="N675" s="98"/>
      <c r="O675" s="98"/>
      <c r="P675" s="131"/>
    </row>
    <row r="676" spans="1:17" ht="15.6" customHeight="1" x14ac:dyDescent="0.2">
      <c r="A676" s="140"/>
      <c r="B676" s="90"/>
      <c r="C676" s="99"/>
      <c r="D676" s="99"/>
      <c r="E676" s="105"/>
      <c r="F676" s="105"/>
      <c r="G676" s="105"/>
      <c r="H676" s="105"/>
      <c r="I676" s="105"/>
      <c r="J676" s="134"/>
      <c r="K676" s="99" t="s">
        <v>214</v>
      </c>
      <c r="L676" s="99"/>
      <c r="M676" s="99" t="s">
        <v>215</v>
      </c>
      <c r="N676" s="99"/>
      <c r="O676" s="99" t="s">
        <v>216</v>
      </c>
      <c r="P676" s="132"/>
    </row>
    <row r="677" spans="1:17" ht="19.5" customHeight="1" thickBot="1" x14ac:dyDescent="0.25">
      <c r="A677" s="140"/>
      <c r="B677" s="91"/>
      <c r="C677" s="100"/>
      <c r="D677" s="100"/>
      <c r="E677" s="106"/>
      <c r="F677" s="106"/>
      <c r="G677" s="106"/>
      <c r="H677" s="106"/>
      <c r="I677" s="106"/>
      <c r="J677" s="135"/>
      <c r="K677" s="24" t="s">
        <v>6</v>
      </c>
      <c r="L677" s="25" t="s">
        <v>7</v>
      </c>
      <c r="M677" s="24" t="s">
        <v>6</v>
      </c>
      <c r="N677" s="25" t="s">
        <v>7</v>
      </c>
      <c r="O677" s="24" t="s">
        <v>6</v>
      </c>
      <c r="P677" s="26" t="s">
        <v>7</v>
      </c>
    </row>
    <row r="678" spans="1:17" ht="15.6" customHeight="1" x14ac:dyDescent="0.2">
      <c r="A678" s="140"/>
      <c r="B678" s="28">
        <v>5000348</v>
      </c>
      <c r="C678" s="28" t="s">
        <v>105</v>
      </c>
      <c r="D678" s="37" t="s">
        <v>106</v>
      </c>
      <c r="E678" s="38" t="s">
        <v>107</v>
      </c>
      <c r="F678" s="38">
        <v>5</v>
      </c>
      <c r="G678" s="38">
        <v>410</v>
      </c>
      <c r="H678" s="38">
        <v>50</v>
      </c>
      <c r="I678" s="4">
        <v>271.12</v>
      </c>
      <c r="J678" s="4">
        <v>67.78</v>
      </c>
      <c r="K678" s="30">
        <v>0</v>
      </c>
      <c r="L678" s="27">
        <v>0</v>
      </c>
      <c r="M678" s="30">
        <v>1</v>
      </c>
      <c r="N678" s="27">
        <v>50</v>
      </c>
      <c r="O678" s="30">
        <v>1</v>
      </c>
      <c r="P678" s="27">
        <v>50</v>
      </c>
    </row>
    <row r="679" spans="1:17" s="2" customFormat="1" ht="15.6" customHeight="1" x14ac:dyDescent="0.2">
      <c r="A679" s="140"/>
      <c r="B679" s="31" t="s">
        <v>199</v>
      </c>
      <c r="C679" s="31" t="s">
        <v>108</v>
      </c>
      <c r="D679" s="32" t="s">
        <v>109</v>
      </c>
      <c r="E679" s="33" t="s">
        <v>110</v>
      </c>
      <c r="F679" s="33">
        <v>5</v>
      </c>
      <c r="G679" s="33">
        <v>850</v>
      </c>
      <c r="H679" s="33">
        <v>50</v>
      </c>
      <c r="I679" s="5">
        <v>421.35</v>
      </c>
      <c r="J679" s="5">
        <v>201.7</v>
      </c>
      <c r="K679" s="34">
        <v>0</v>
      </c>
      <c r="L679" s="47">
        <v>0</v>
      </c>
      <c r="M679" s="74">
        <v>1</v>
      </c>
      <c r="N679" s="47">
        <v>50</v>
      </c>
      <c r="O679" s="74">
        <v>1</v>
      </c>
      <c r="P679" s="47">
        <v>50</v>
      </c>
    </row>
    <row r="680" spans="1:17" ht="15.6" customHeight="1" x14ac:dyDescent="0.2">
      <c r="A680" s="140"/>
      <c r="B680" s="31" t="s">
        <v>200</v>
      </c>
      <c r="C680" s="31" t="s">
        <v>111</v>
      </c>
      <c r="D680" s="32" t="s">
        <v>112</v>
      </c>
      <c r="E680" s="33" t="s">
        <v>113</v>
      </c>
      <c r="F680" s="33">
        <v>5</v>
      </c>
      <c r="G680" s="33">
        <v>1325</v>
      </c>
      <c r="H680" s="33">
        <v>30</v>
      </c>
      <c r="I680" s="5">
        <v>294.08999999999997</v>
      </c>
      <c r="J680" s="5">
        <v>74.44</v>
      </c>
      <c r="K680" s="34">
        <v>1</v>
      </c>
      <c r="L680" s="47">
        <v>30</v>
      </c>
      <c r="M680" s="74">
        <v>2</v>
      </c>
      <c r="N680" s="47">
        <v>60</v>
      </c>
      <c r="O680" s="74">
        <v>3</v>
      </c>
      <c r="P680" s="47">
        <v>90</v>
      </c>
    </row>
    <row r="681" spans="1:17" s="2" customFormat="1" ht="15.6" customHeight="1" x14ac:dyDescent="0.2">
      <c r="A681" s="140"/>
      <c r="B681" s="31" t="s">
        <v>201</v>
      </c>
      <c r="C681" s="31" t="s">
        <v>114</v>
      </c>
      <c r="D681" s="32" t="s">
        <v>115</v>
      </c>
      <c r="E681" s="33" t="s">
        <v>113</v>
      </c>
      <c r="F681" s="33">
        <v>5</v>
      </c>
      <c r="G681" s="33">
        <v>1840</v>
      </c>
      <c r="H681" s="33">
        <v>30</v>
      </c>
      <c r="I681" s="5">
        <v>420.64</v>
      </c>
      <c r="J681" s="5">
        <v>200.99</v>
      </c>
      <c r="K681" s="34">
        <v>1</v>
      </c>
      <c r="L681" s="47">
        <v>30</v>
      </c>
      <c r="M681" s="74">
        <v>2</v>
      </c>
      <c r="N681" s="47">
        <v>60</v>
      </c>
      <c r="O681" s="74">
        <v>3</v>
      </c>
      <c r="P681" s="47">
        <v>90</v>
      </c>
    </row>
    <row r="682" spans="1:17" s="2" customFormat="1" ht="15.6" customHeight="1" x14ac:dyDescent="0.2">
      <c r="A682" s="140"/>
      <c r="B682" s="31" t="s">
        <v>202</v>
      </c>
      <c r="C682" s="31" t="s">
        <v>116</v>
      </c>
      <c r="D682" s="32" t="s">
        <v>117</v>
      </c>
      <c r="E682" s="33" t="s">
        <v>113</v>
      </c>
      <c r="F682" s="33">
        <v>5</v>
      </c>
      <c r="G682" s="33">
        <v>1935</v>
      </c>
      <c r="H682" s="33">
        <v>30</v>
      </c>
      <c r="I682" s="5">
        <v>493.95</v>
      </c>
      <c r="J682" s="5">
        <v>274.3</v>
      </c>
      <c r="K682" s="34">
        <v>1</v>
      </c>
      <c r="L682" s="47">
        <v>30</v>
      </c>
      <c r="M682" s="74">
        <v>2</v>
      </c>
      <c r="N682" s="47">
        <v>60</v>
      </c>
      <c r="O682" s="74">
        <v>3</v>
      </c>
      <c r="P682" s="47">
        <v>90</v>
      </c>
    </row>
    <row r="683" spans="1:17" s="2" customFormat="1" ht="15.6" customHeight="1" x14ac:dyDescent="0.2">
      <c r="A683" s="140"/>
      <c r="B683" s="31" t="s">
        <v>203</v>
      </c>
      <c r="C683" s="31" t="s">
        <v>118</v>
      </c>
      <c r="D683" s="32" t="s">
        <v>117</v>
      </c>
      <c r="E683" s="33" t="s">
        <v>113</v>
      </c>
      <c r="F683" s="33">
        <v>5</v>
      </c>
      <c r="G683" s="33">
        <v>1935</v>
      </c>
      <c r="H683" s="33">
        <v>7</v>
      </c>
      <c r="I683" s="5">
        <v>139.91999999999999</v>
      </c>
      <c r="J683" s="5">
        <v>34.979999999999997</v>
      </c>
      <c r="K683" s="34">
        <v>2</v>
      </c>
      <c r="L683" s="47">
        <v>14</v>
      </c>
      <c r="M683" s="74">
        <v>4</v>
      </c>
      <c r="N683" s="47">
        <v>28</v>
      </c>
      <c r="O683" s="74">
        <v>6</v>
      </c>
      <c r="P683" s="47">
        <v>42</v>
      </c>
    </row>
    <row r="684" spans="1:17" ht="15.75" customHeight="1" x14ac:dyDescent="0.2"/>
    <row r="685" spans="1:17" ht="15.75" customHeight="1" x14ac:dyDescent="0.2"/>
    <row r="686" spans="1:17" ht="15.75" customHeight="1" x14ac:dyDescent="0.2"/>
    <row r="687" spans="1:17" ht="15.75" customHeight="1" x14ac:dyDescent="0.2"/>
    <row r="688" spans="1:17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spans="2:19" ht="15.75" customHeight="1" x14ac:dyDescent="0.2"/>
    <row r="706" spans="2:19" ht="15.75" customHeight="1" x14ac:dyDescent="0.2"/>
    <row r="707" spans="2:19" ht="15.75" customHeight="1" x14ac:dyDescent="0.2"/>
    <row r="708" spans="2:19" ht="15.75" customHeight="1" x14ac:dyDescent="0.2"/>
    <row r="709" spans="2:19" ht="15.75" customHeight="1" x14ac:dyDescent="0.2">
      <c r="B709" s="1" t="s">
        <v>262</v>
      </c>
    </row>
    <row r="710" spans="2:19" ht="15.75" customHeight="1" x14ac:dyDescent="0.2">
      <c r="B710" s="75" t="s">
        <v>261</v>
      </c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</row>
    <row r="711" spans="2:19" ht="15.75" customHeight="1" x14ac:dyDescent="0.2"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S711" s="7"/>
    </row>
    <row r="712" spans="2:19" x14ac:dyDescent="0.2">
      <c r="B712" s="77" t="s">
        <v>152</v>
      </c>
    </row>
    <row r="713" spans="2:19" x14ac:dyDescent="0.2">
      <c r="B713" s="78" t="s">
        <v>260</v>
      </c>
    </row>
    <row r="714" spans="2:19" ht="13.5" x14ac:dyDescent="0.25">
      <c r="Q714" s="79" t="s">
        <v>282</v>
      </c>
    </row>
  </sheetData>
  <mergeCells count="554">
    <mergeCell ref="B675:B677"/>
    <mergeCell ref="C675:C677"/>
    <mergeCell ref="A431:A443"/>
    <mergeCell ref="A669:A683"/>
    <mergeCell ref="P453:Q453"/>
    <mergeCell ref="L453:M453"/>
    <mergeCell ref="N453:O453"/>
    <mergeCell ref="A527:A563"/>
    <mergeCell ref="A574:A620"/>
    <mergeCell ref="A622:A652"/>
    <mergeCell ref="D612:D614"/>
    <mergeCell ref="J534:J536"/>
    <mergeCell ref="K534:K536"/>
    <mergeCell ref="L534:Q534"/>
    <mergeCell ref="L535:M535"/>
    <mergeCell ref="N535:O535"/>
    <mergeCell ref="P535:Q535"/>
    <mergeCell ref="B647:B649"/>
    <mergeCell ref="C647:C649"/>
    <mergeCell ref="B628:B630"/>
    <mergeCell ref="C628:C630"/>
    <mergeCell ref="D628:D630"/>
    <mergeCell ref="D647:D649"/>
    <mergeCell ref="E647:E649"/>
    <mergeCell ref="B548:B550"/>
    <mergeCell ref="C548:C550"/>
    <mergeCell ref="D548:D550"/>
    <mergeCell ref="E548:E550"/>
    <mergeCell ref="F548:F550"/>
    <mergeCell ref="G548:G550"/>
    <mergeCell ref="D341:D343"/>
    <mergeCell ref="E341:E343"/>
    <mergeCell ref="F341:F343"/>
    <mergeCell ref="D364:D366"/>
    <mergeCell ref="E364:E366"/>
    <mergeCell ref="C468:C470"/>
    <mergeCell ref="C484:C486"/>
    <mergeCell ref="F517:G517"/>
    <mergeCell ref="F521:G521"/>
    <mergeCell ref="B534:B536"/>
    <mergeCell ref="C534:C536"/>
    <mergeCell ref="D534:D536"/>
    <mergeCell ref="E534:E536"/>
    <mergeCell ref="F534:F536"/>
    <mergeCell ref="G534:G536"/>
    <mergeCell ref="F518:G518"/>
    <mergeCell ref="D524:E524"/>
    <mergeCell ref="F524:G524"/>
    <mergeCell ref="L498:M498"/>
    <mergeCell ref="N498:O498"/>
    <mergeCell ref="L364:Q364"/>
    <mergeCell ref="L386:Q386"/>
    <mergeCell ref="L397:Q397"/>
    <mergeCell ref="P365:Q365"/>
    <mergeCell ref="L316:Q316"/>
    <mergeCell ref="L317:M317"/>
    <mergeCell ref="N317:O317"/>
    <mergeCell ref="P317:Q317"/>
    <mergeCell ref="P387:Q387"/>
    <mergeCell ref="L387:M387"/>
    <mergeCell ref="N387:O387"/>
    <mergeCell ref="L497:Q497"/>
    <mergeCell ref="L438:Q438"/>
    <mergeCell ref="L439:M439"/>
    <mergeCell ref="L414:Q414"/>
    <mergeCell ref="H316:H318"/>
    <mergeCell ref="H514:H516"/>
    <mergeCell ref="C341:C343"/>
    <mergeCell ref="C364:C366"/>
    <mergeCell ref="I386:I388"/>
    <mergeCell ref="I316:I318"/>
    <mergeCell ref="I497:I499"/>
    <mergeCell ref="C316:C318"/>
    <mergeCell ref="D316:D318"/>
    <mergeCell ref="E316:E318"/>
    <mergeCell ref="F316:F318"/>
    <mergeCell ref="G316:G318"/>
    <mergeCell ref="C497:C499"/>
    <mergeCell ref="D497:D499"/>
    <mergeCell ref="G497:G499"/>
    <mergeCell ref="C386:C388"/>
    <mergeCell ref="D386:D388"/>
    <mergeCell ref="E386:E388"/>
    <mergeCell ref="F386:F388"/>
    <mergeCell ref="K55:K57"/>
    <mergeCell ref="H55:H57"/>
    <mergeCell ref="D303:E303"/>
    <mergeCell ref="C438:C440"/>
    <mergeCell ref="D438:D440"/>
    <mergeCell ref="E438:E440"/>
    <mergeCell ref="F438:F440"/>
    <mergeCell ref="G438:G440"/>
    <mergeCell ref="I116:I118"/>
    <mergeCell ref="J116:J118"/>
    <mergeCell ref="K116:K118"/>
    <mergeCell ref="J397:J399"/>
    <mergeCell ref="J386:J388"/>
    <mergeCell ref="J316:J318"/>
    <mergeCell ref="K316:K318"/>
    <mergeCell ref="G386:G388"/>
    <mergeCell ref="G397:G399"/>
    <mergeCell ref="G341:G343"/>
    <mergeCell ref="I55:I57"/>
    <mergeCell ref="J72:J74"/>
    <mergeCell ref="J102:J104"/>
    <mergeCell ref="F55:F57"/>
    <mergeCell ref="G55:G57"/>
    <mergeCell ref="K438:K440"/>
    <mergeCell ref="A4:A27"/>
    <mergeCell ref="D7:G7"/>
    <mergeCell ref="K628:K630"/>
    <mergeCell ref="I628:I630"/>
    <mergeCell ref="J628:J630"/>
    <mergeCell ref="B612:B614"/>
    <mergeCell ref="C612:C614"/>
    <mergeCell ref="A142:A161"/>
    <mergeCell ref="A191:A210"/>
    <mergeCell ref="E612:E614"/>
    <mergeCell ref="F612:F614"/>
    <mergeCell ref="G612:G614"/>
    <mergeCell ref="H612:H614"/>
    <mergeCell ref="J497:J499"/>
    <mergeCell ref="K497:K499"/>
    <mergeCell ref="J296:J298"/>
    <mergeCell ref="H296:H298"/>
    <mergeCell ref="I296:I298"/>
    <mergeCell ref="J364:J366"/>
    <mergeCell ref="F522:G522"/>
    <mergeCell ref="D519:E519"/>
    <mergeCell ref="F519:G519"/>
    <mergeCell ref="H274:H276"/>
    <mergeCell ref="A240:A261"/>
    <mergeCell ref="F647:F649"/>
    <mergeCell ref="G647:G649"/>
    <mergeCell ref="I647:I649"/>
    <mergeCell ref="J647:J649"/>
    <mergeCell ref="K647:K649"/>
    <mergeCell ref="L613:M613"/>
    <mergeCell ref="D675:D677"/>
    <mergeCell ref="E675:E677"/>
    <mergeCell ref="F675:F677"/>
    <mergeCell ref="G675:G677"/>
    <mergeCell ref="H675:H677"/>
    <mergeCell ref="H647:H649"/>
    <mergeCell ref="E628:E630"/>
    <mergeCell ref="F628:F630"/>
    <mergeCell ref="G628:G630"/>
    <mergeCell ref="H628:H630"/>
    <mergeCell ref="I612:I614"/>
    <mergeCell ref="J612:J614"/>
    <mergeCell ref="K675:P675"/>
    <mergeCell ref="K676:L676"/>
    <mergeCell ref="M676:N676"/>
    <mergeCell ref="O676:P676"/>
    <mergeCell ref="J675:J677"/>
    <mergeCell ref="I675:I677"/>
    <mergeCell ref="K591:K593"/>
    <mergeCell ref="H591:H593"/>
    <mergeCell ref="I591:I593"/>
    <mergeCell ref="J591:J593"/>
    <mergeCell ref="F591:F593"/>
    <mergeCell ref="G591:G593"/>
    <mergeCell ref="I397:I399"/>
    <mergeCell ref="L275:M275"/>
    <mergeCell ref="K414:K416"/>
    <mergeCell ref="F452:F454"/>
    <mergeCell ref="G452:G454"/>
    <mergeCell ref="H452:H454"/>
    <mergeCell ref="I452:I454"/>
    <mergeCell ref="J452:J454"/>
    <mergeCell ref="K452:K454"/>
    <mergeCell ref="I548:I550"/>
    <mergeCell ref="J548:J550"/>
    <mergeCell ref="K548:K550"/>
    <mergeCell ref="L548:Q548"/>
    <mergeCell ref="L549:M549"/>
    <mergeCell ref="N549:O549"/>
    <mergeCell ref="P549:Q549"/>
    <mergeCell ref="H534:H536"/>
    <mergeCell ref="I534:I536"/>
    <mergeCell ref="L647:Q647"/>
    <mergeCell ref="L648:M648"/>
    <mergeCell ref="N648:O648"/>
    <mergeCell ref="P648:Q648"/>
    <mergeCell ref="L628:Q628"/>
    <mergeCell ref="P629:Q629"/>
    <mergeCell ref="N592:O592"/>
    <mergeCell ref="L629:M629"/>
    <mergeCell ref="N629:O629"/>
    <mergeCell ref="L591:Q591"/>
    <mergeCell ref="L612:Q612"/>
    <mergeCell ref="P613:Q613"/>
    <mergeCell ref="N613:O613"/>
    <mergeCell ref="H181:H183"/>
    <mergeCell ref="I181:I183"/>
    <mergeCell ref="G170:G172"/>
    <mergeCell ref="H170:H172"/>
    <mergeCell ref="I170:I172"/>
    <mergeCell ref="J170:J172"/>
    <mergeCell ref="F303:G303"/>
    <mergeCell ref="F364:F366"/>
    <mergeCell ref="G364:G366"/>
    <mergeCell ref="J247:J249"/>
    <mergeCell ref="F198:F200"/>
    <mergeCell ref="G198:G200"/>
    <mergeCell ref="H198:H200"/>
    <mergeCell ref="I261:I263"/>
    <mergeCell ref="F301:G301"/>
    <mergeCell ref="F247:F249"/>
    <mergeCell ref="F305:G305"/>
    <mergeCell ref="F300:G300"/>
    <mergeCell ref="F302:G302"/>
    <mergeCell ref="N248:O248"/>
    <mergeCell ref="L55:Q55"/>
    <mergeCell ref="N56:O56"/>
    <mergeCell ref="P56:Q56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10:M10"/>
    <mergeCell ref="N10:O10"/>
    <mergeCell ref="P10:Q10"/>
    <mergeCell ref="K40:K42"/>
    <mergeCell ref="L41:M41"/>
    <mergeCell ref="N41:O41"/>
    <mergeCell ref="P41:Q41"/>
    <mergeCell ref="K26:K28"/>
    <mergeCell ref="L27:M27"/>
    <mergeCell ref="N27:O27"/>
    <mergeCell ref="P27:Q27"/>
    <mergeCell ref="L116:Q116"/>
    <mergeCell ref="L117:M117"/>
    <mergeCell ref="N117:O117"/>
    <mergeCell ref="P117:Q117"/>
    <mergeCell ref="F102:F104"/>
    <mergeCell ref="G102:G104"/>
    <mergeCell ref="F81:G81"/>
    <mergeCell ref="F82:G82"/>
    <mergeCell ref="F116:F118"/>
    <mergeCell ref="G116:G118"/>
    <mergeCell ref="H116:H118"/>
    <mergeCell ref="B591:B593"/>
    <mergeCell ref="C591:C593"/>
    <mergeCell ref="K397:K399"/>
    <mergeCell ref="L398:M398"/>
    <mergeCell ref="N398:O398"/>
    <mergeCell ref="P398:Q398"/>
    <mergeCell ref="N580:O580"/>
    <mergeCell ref="P580:Q580"/>
    <mergeCell ref="B514:B516"/>
    <mergeCell ref="C514:C516"/>
    <mergeCell ref="D514:E516"/>
    <mergeCell ref="F514:G516"/>
    <mergeCell ref="H579:H581"/>
    <mergeCell ref="P592:Q592"/>
    <mergeCell ref="K579:K581"/>
    <mergeCell ref="L580:M580"/>
    <mergeCell ref="N439:O439"/>
    <mergeCell ref="F497:F499"/>
    <mergeCell ref="H414:H416"/>
    <mergeCell ref="I414:I416"/>
    <mergeCell ref="J414:J416"/>
    <mergeCell ref="H397:H399"/>
    <mergeCell ref="D518:E518"/>
    <mergeCell ref="D517:E517"/>
    <mergeCell ref="L9:Q9"/>
    <mergeCell ref="L26:Q26"/>
    <mergeCell ref="L40:Q40"/>
    <mergeCell ref="K181:K183"/>
    <mergeCell ref="L182:M182"/>
    <mergeCell ref="N182:O182"/>
    <mergeCell ref="P171:Q171"/>
    <mergeCell ref="K102:K104"/>
    <mergeCell ref="L103:M103"/>
    <mergeCell ref="N103:O103"/>
    <mergeCell ref="L56:M56"/>
    <mergeCell ref="K72:Q82"/>
    <mergeCell ref="P103:Q103"/>
    <mergeCell ref="K148:K150"/>
    <mergeCell ref="L149:M149"/>
    <mergeCell ref="N149:O149"/>
    <mergeCell ref="P149:Q149"/>
    <mergeCell ref="K170:K172"/>
    <mergeCell ref="L102:Q102"/>
    <mergeCell ref="L148:Q148"/>
    <mergeCell ref="L181:Q181"/>
    <mergeCell ref="L171:M171"/>
    <mergeCell ref="N171:O171"/>
    <mergeCell ref="L170:Q170"/>
    <mergeCell ref="F26:F28"/>
    <mergeCell ref="J40:J42"/>
    <mergeCell ref="G26:G28"/>
    <mergeCell ref="H26:H28"/>
    <mergeCell ref="I26:I28"/>
    <mergeCell ref="J26:J28"/>
    <mergeCell ref="H40:H42"/>
    <mergeCell ref="I40:I42"/>
    <mergeCell ref="J181:J183"/>
    <mergeCell ref="F148:F150"/>
    <mergeCell ref="G148:G150"/>
    <mergeCell ref="H148:H150"/>
    <mergeCell ref="I148:I150"/>
    <mergeCell ref="J148:J150"/>
    <mergeCell ref="F72:G74"/>
    <mergeCell ref="H72:H74"/>
    <mergeCell ref="I72:I74"/>
    <mergeCell ref="H102:H104"/>
    <mergeCell ref="I102:I104"/>
    <mergeCell ref="F76:G76"/>
    <mergeCell ref="F80:G80"/>
    <mergeCell ref="F75:G75"/>
    <mergeCell ref="J55:J57"/>
    <mergeCell ref="C40:C42"/>
    <mergeCell ref="D40:D42"/>
    <mergeCell ref="E40:E42"/>
    <mergeCell ref="F40:F42"/>
    <mergeCell ref="G40:G42"/>
    <mergeCell ref="C72:C74"/>
    <mergeCell ref="D72:E74"/>
    <mergeCell ref="B102:B104"/>
    <mergeCell ref="C102:C104"/>
    <mergeCell ref="D102:D104"/>
    <mergeCell ref="D76:E76"/>
    <mergeCell ref="D75:E75"/>
    <mergeCell ref="F77:G77"/>
    <mergeCell ref="F78:G78"/>
    <mergeCell ref="D79:E79"/>
    <mergeCell ref="F79:G79"/>
    <mergeCell ref="D80:E80"/>
    <mergeCell ref="D81:E81"/>
    <mergeCell ref="E102:E104"/>
    <mergeCell ref="D82:E82"/>
    <mergeCell ref="B579:B581"/>
    <mergeCell ref="B26:B28"/>
    <mergeCell ref="C26:C28"/>
    <mergeCell ref="D26:D28"/>
    <mergeCell ref="E26:E28"/>
    <mergeCell ref="B55:B57"/>
    <mergeCell ref="C55:C57"/>
    <mergeCell ref="D55:D57"/>
    <mergeCell ref="E55:E57"/>
    <mergeCell ref="B341:B343"/>
    <mergeCell ref="C116:C118"/>
    <mergeCell ref="D116:D118"/>
    <mergeCell ref="E116:E118"/>
    <mergeCell ref="D198:D200"/>
    <mergeCell ref="E198:E200"/>
    <mergeCell ref="C181:C183"/>
    <mergeCell ref="D181:D183"/>
    <mergeCell ref="B40:B42"/>
    <mergeCell ref="B148:B150"/>
    <mergeCell ref="C148:C150"/>
    <mergeCell ref="D148:D150"/>
    <mergeCell ref="E148:E150"/>
    <mergeCell ref="D77:E77"/>
    <mergeCell ref="D78:E78"/>
    <mergeCell ref="B181:B183"/>
    <mergeCell ref="E181:E183"/>
    <mergeCell ref="F181:F183"/>
    <mergeCell ref="C220:C222"/>
    <mergeCell ref="C247:C249"/>
    <mergeCell ref="D220:D222"/>
    <mergeCell ref="E220:E222"/>
    <mergeCell ref="F220:F222"/>
    <mergeCell ref="D247:D249"/>
    <mergeCell ref="C198:C200"/>
    <mergeCell ref="D218:G218"/>
    <mergeCell ref="G181:G183"/>
    <mergeCell ref="G220:G222"/>
    <mergeCell ref="G247:G249"/>
    <mergeCell ref="F306:G306"/>
    <mergeCell ref="I198:I200"/>
    <mergeCell ref="J198:J200"/>
    <mergeCell ref="L220:Q220"/>
    <mergeCell ref="L247:Q247"/>
    <mergeCell ref="K198:K200"/>
    <mergeCell ref="D306:E306"/>
    <mergeCell ref="D302:E302"/>
    <mergeCell ref="C170:C172"/>
    <mergeCell ref="D170:D172"/>
    <mergeCell ref="E170:E172"/>
    <mergeCell ref="F170:F172"/>
    <mergeCell ref="P182:Q182"/>
    <mergeCell ref="P248:Q248"/>
    <mergeCell ref="L261:Q261"/>
    <mergeCell ref="L198:Q198"/>
    <mergeCell ref="P199:Q199"/>
    <mergeCell ref="P262:Q262"/>
    <mergeCell ref="L199:M199"/>
    <mergeCell ref="N199:O199"/>
    <mergeCell ref="H247:H249"/>
    <mergeCell ref="I247:I249"/>
    <mergeCell ref="E247:E249"/>
    <mergeCell ref="H220:H222"/>
    <mergeCell ref="I220:I222"/>
    <mergeCell ref="J220:J222"/>
    <mergeCell ref="K247:K249"/>
    <mergeCell ref="L248:M248"/>
    <mergeCell ref="K220:K222"/>
    <mergeCell ref="L221:M221"/>
    <mergeCell ref="N221:O221"/>
    <mergeCell ref="P221:Q221"/>
    <mergeCell ref="K261:K263"/>
    <mergeCell ref="L262:M262"/>
    <mergeCell ref="N262:O262"/>
    <mergeCell ref="I364:I366"/>
    <mergeCell ref="J261:J263"/>
    <mergeCell ref="J274:J276"/>
    <mergeCell ref="N342:O342"/>
    <mergeCell ref="P342:Q342"/>
    <mergeCell ref="N275:O275"/>
    <mergeCell ref="P275:Q275"/>
    <mergeCell ref="L341:Q341"/>
    <mergeCell ref="L342:M342"/>
    <mergeCell ref="K274:K276"/>
    <mergeCell ref="I341:I343"/>
    <mergeCell ref="L274:Q274"/>
    <mergeCell ref="K296:Q306"/>
    <mergeCell ref="F296:G298"/>
    <mergeCell ref="B364:B366"/>
    <mergeCell ref="K612:K614"/>
    <mergeCell ref="L592:M592"/>
    <mergeCell ref="E497:E499"/>
    <mergeCell ref="D522:E522"/>
    <mergeCell ref="L579:Q579"/>
    <mergeCell ref="G468:G470"/>
    <mergeCell ref="D468:D470"/>
    <mergeCell ref="E468:E470"/>
    <mergeCell ref="G484:G486"/>
    <mergeCell ref="L485:M485"/>
    <mergeCell ref="D484:D486"/>
    <mergeCell ref="E484:E486"/>
    <mergeCell ref="N469:O469"/>
    <mergeCell ref="I468:I470"/>
    <mergeCell ref="J468:J470"/>
    <mergeCell ref="K468:K470"/>
    <mergeCell ref="K386:K388"/>
    <mergeCell ref="K364:K366"/>
    <mergeCell ref="L365:M365"/>
    <mergeCell ref="N365:O365"/>
    <mergeCell ref="B386:B388"/>
    <mergeCell ref="H484:H486"/>
    <mergeCell ref="I484:I486"/>
    <mergeCell ref="J484:J486"/>
    <mergeCell ref="K484:K486"/>
    <mergeCell ref="D523:E523"/>
    <mergeCell ref="F523:G523"/>
    <mergeCell ref="J341:J343"/>
    <mergeCell ref="K341:K343"/>
    <mergeCell ref="D520:E520"/>
    <mergeCell ref="I514:I516"/>
    <mergeCell ref="H364:H366"/>
    <mergeCell ref="H341:H343"/>
    <mergeCell ref="C452:C454"/>
    <mergeCell ref="D452:D454"/>
    <mergeCell ref="E452:E454"/>
    <mergeCell ref="H386:H388"/>
    <mergeCell ref="L452:Q452"/>
    <mergeCell ref="J579:J581"/>
    <mergeCell ref="L415:M415"/>
    <mergeCell ref="N415:O415"/>
    <mergeCell ref="P415:Q415"/>
    <mergeCell ref="D450:G450"/>
    <mergeCell ref="J438:J440"/>
    <mergeCell ref="G414:G416"/>
    <mergeCell ref="H438:H440"/>
    <mergeCell ref="I438:I440"/>
    <mergeCell ref="P439:Q439"/>
    <mergeCell ref="P469:Q469"/>
    <mergeCell ref="L469:M469"/>
    <mergeCell ref="F520:G520"/>
    <mergeCell ref="D521:E521"/>
    <mergeCell ref="H548:H550"/>
    <mergeCell ref="J514:J516"/>
    <mergeCell ref="K514:Q524"/>
    <mergeCell ref="L468:Q468"/>
    <mergeCell ref="N485:O485"/>
    <mergeCell ref="P485:Q485"/>
    <mergeCell ref="L484:Q484"/>
    <mergeCell ref="H468:H470"/>
    <mergeCell ref="P498:Q498"/>
    <mergeCell ref="B296:B298"/>
    <mergeCell ref="D591:D593"/>
    <mergeCell ref="E591:E593"/>
    <mergeCell ref="I579:I581"/>
    <mergeCell ref="F468:F470"/>
    <mergeCell ref="F484:F486"/>
    <mergeCell ref="D304:E304"/>
    <mergeCell ref="F304:G304"/>
    <mergeCell ref="D305:E305"/>
    <mergeCell ref="H497:H499"/>
    <mergeCell ref="C414:C416"/>
    <mergeCell ref="D414:D416"/>
    <mergeCell ref="E414:E416"/>
    <mergeCell ref="F414:F416"/>
    <mergeCell ref="B397:B399"/>
    <mergeCell ref="C397:C399"/>
    <mergeCell ref="D397:D399"/>
    <mergeCell ref="E397:E399"/>
    <mergeCell ref="F397:F399"/>
    <mergeCell ref="C579:C581"/>
    <mergeCell ref="D579:D581"/>
    <mergeCell ref="E579:E581"/>
    <mergeCell ref="F579:F581"/>
    <mergeCell ref="G579:G581"/>
    <mergeCell ref="C261:C263"/>
    <mergeCell ref="C296:C298"/>
    <mergeCell ref="D300:E300"/>
    <mergeCell ref="I274:I276"/>
    <mergeCell ref="F274:F276"/>
    <mergeCell ref="G274:G276"/>
    <mergeCell ref="D301:E301"/>
    <mergeCell ref="D299:E299"/>
    <mergeCell ref="C274:C276"/>
    <mergeCell ref="E274:E276"/>
    <mergeCell ref="F299:G299"/>
    <mergeCell ref="E261:E263"/>
    <mergeCell ref="F261:F263"/>
    <mergeCell ref="G261:G263"/>
    <mergeCell ref="H261:H263"/>
    <mergeCell ref="D274:D276"/>
    <mergeCell ref="D296:E298"/>
    <mergeCell ref="D261:D263"/>
    <mergeCell ref="A48:A82"/>
    <mergeCell ref="B468:B470"/>
    <mergeCell ref="B497:B499"/>
    <mergeCell ref="B247:B249"/>
    <mergeCell ref="B170:B172"/>
    <mergeCell ref="B452:B454"/>
    <mergeCell ref="B484:B486"/>
    <mergeCell ref="B274:B276"/>
    <mergeCell ref="A96:A131"/>
    <mergeCell ref="B116:B118"/>
    <mergeCell ref="B438:B440"/>
    <mergeCell ref="B316:B318"/>
    <mergeCell ref="A334:A353"/>
    <mergeCell ref="A381:A426"/>
    <mergeCell ref="A446:A475"/>
    <mergeCell ref="A480:A524"/>
    <mergeCell ref="A213:A228"/>
    <mergeCell ref="A287:A306"/>
    <mergeCell ref="B414:B416"/>
    <mergeCell ref="B220:B222"/>
    <mergeCell ref="B198:B200"/>
    <mergeCell ref="B72:B74"/>
    <mergeCell ref="A358:A377"/>
    <mergeCell ref="B261:B263"/>
  </mergeCells>
  <phoneticPr fontId="0" type="noConversion"/>
  <pageMargins left="0.39370078740157483" right="0.39370078740157483" top="0.62992125984251968" bottom="0.39370078740157483" header="0.23622047244094491" footer="0.19685039370078741"/>
  <pageSetup paperSize="9" scale="73" fitToHeight="0" orientation="landscape" r:id="rId1"/>
  <headerFooter>
    <oddHeader>&amp;L&amp;G</oddHeader>
    <oddFooter>&amp;CStránka &amp;P z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Štrbo Zdeněk</dc:creator>
  <cp:lastModifiedBy>Štrbo Zdeněk</cp:lastModifiedBy>
  <cp:lastPrinted>2023-03-14T12:17:39Z</cp:lastPrinted>
  <dcterms:created xsi:type="dcterms:W3CDTF">2004-06-19T13:37:10Z</dcterms:created>
  <dcterms:modified xsi:type="dcterms:W3CDTF">2023-05-03T09:25:49Z</dcterms:modified>
</cp:coreProperties>
</file>